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Finance\Actuariaat\Fondsen\BPF Meubel\Rekensheets en berekeningen\Individuele berekeningen\Excedent middelloon\"/>
    </mc:Choice>
  </mc:AlternateContent>
  <bookViews>
    <workbookView xWindow="480" yWindow="80" windowWidth="10230" windowHeight="6270" tabRatio="753"/>
  </bookViews>
  <sheets>
    <sheet name="Invoer en uitvoer" sheetId="4" r:id="rId1"/>
    <sheet name="Variabelen 2026" sheetId="6" state="veryHidden" r:id="rId2"/>
  </sheets>
  <definedNames>
    <definedName name="Admin_opslag">'Variabelen 2026'!$C$13</definedName>
    <definedName name="_xlnm.Print_Area" localSheetId="0">'Invoer en uitvoer'!$A$1:$P$42</definedName>
    <definedName name="excedentgrens">'Variabelen 2026'!$C$5</definedName>
    <definedName name="legaal">#REF!</definedName>
    <definedName name="maxsal">'Variabelen 2026'!$C$4</definedName>
    <definedName name="normuren">'Invoer en uitvoer'!$C$4</definedName>
    <definedName name="notajaar">'Variabelen 2026'!$C$3</definedName>
    <definedName name="Pensioenrichtleeftijd">'Variabelen 2026'!$C$6</definedName>
    <definedName name="perc_NP">'Variabelen 2026'!$C$7</definedName>
    <definedName name="Premie_excedent_houthandel">'Variabelen 2026'!$C$10</definedName>
    <definedName name="Premie_excedent_meubel">'Variabelen 2026'!$C$9</definedName>
    <definedName name="sector">'Invoer en uitvoer'!$C$5</definedName>
    <definedName name="solvabiliteitsopslag">'Variabelen 2026'!$C$10</definedName>
    <definedName name="tabpremie">#REF!</definedName>
    <definedName name="tabzoeknr">#REF!</definedName>
  </definedNames>
  <calcPr calcId="162913"/>
</workbook>
</file>

<file path=xl/calcChain.xml><?xml version="1.0" encoding="utf-8"?>
<calcChain xmlns="http://schemas.openxmlformats.org/spreadsheetml/2006/main">
  <c r="B2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I10" i="4" l="1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9" i="4"/>
  <c r="K10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9" i="4"/>
  <c r="I9" i="4" s="1"/>
  <c r="K9" i="4" s="1"/>
  <c r="L9" i="4" s="1"/>
  <c r="A30" i="4" l="1"/>
  <c r="A31" i="4" s="1"/>
  <c r="A32" i="4" s="1"/>
  <c r="A33" i="4" s="1"/>
  <c r="A34" i="4" s="1"/>
  <c r="A35" i="4" s="1"/>
  <c r="A36" i="4" s="1"/>
  <c r="A37" i="4" s="1"/>
  <c r="A38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L39" i="4" l="1"/>
</calcChain>
</file>

<file path=xl/sharedStrings.xml><?xml version="1.0" encoding="utf-8"?>
<sst xmlns="http://schemas.openxmlformats.org/spreadsheetml/2006/main" count="33" uniqueCount="32">
  <si>
    <t>Geslacht</t>
  </si>
  <si>
    <t>Geboortedatum</t>
  </si>
  <si>
    <t>grondslag</t>
  </si>
  <si>
    <t>brutoloon</t>
  </si>
  <si>
    <t>Notajaar</t>
  </si>
  <si>
    <t>Max salaris</t>
  </si>
  <si>
    <t>Excedentgrens</t>
  </si>
  <si>
    <t>Naam</t>
  </si>
  <si>
    <t>M</t>
  </si>
  <si>
    <t>Fulltime</t>
  </si>
  <si>
    <t>Sector</t>
  </si>
  <si>
    <t>Meubel</t>
  </si>
  <si>
    <t>Pensioennummer</t>
  </si>
  <si>
    <t>M.E.U. Belmaker</t>
  </si>
  <si>
    <t>Excedent</t>
  </si>
  <si>
    <t>Normuren per week</t>
  </si>
  <si>
    <t>Gewerkte uren</t>
  </si>
  <si>
    <t>op jaarbasis</t>
  </si>
  <si>
    <t>Normuren</t>
  </si>
  <si>
    <t>op jaarbasi</t>
  </si>
  <si>
    <t xml:space="preserve">Deeltijdfactor </t>
  </si>
  <si>
    <t>(≤ 1)</t>
  </si>
  <si>
    <t>Werkgevernummer</t>
  </si>
  <si>
    <t>Pensioenrichtleeftijd</t>
  </si>
  <si>
    <t>V</t>
  </si>
  <si>
    <t>Percentage NP</t>
  </si>
  <si>
    <t xml:space="preserve">Jaarpremie (in €) </t>
  </si>
  <si>
    <t>Meubelmaker</t>
  </si>
  <si>
    <t>Variabelen 2026</t>
  </si>
  <si>
    <t>Premie excedent meubel</t>
  </si>
  <si>
    <t>Premie excedent houthandel</t>
  </si>
  <si>
    <t>OFFERTE EXCEDENT PENSIOEN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</si>
</sst>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[$€]\ * #,##0.00_ ;_ [$€]\ * \-#,##0.00_ ;_ [$€]\ * &quot;-&quot;??_ ;_ @_ "/>
    <numFmt numFmtId="166" formatCode="_-* #,##0.00_-;_-* #,##0.00\-;_-* &quot;-&quot;??_-;_-@_-"/>
    <numFmt numFmtId="167" formatCode="_-&quot;€&quot;\ * #.##0.00_-;_-&quot;€&quot;\ * #.##0.00\-;_-&quot;€&quot;\ * &quot;-&quot;??_-;_-@_-"/>
    <numFmt numFmtId="168" formatCode="_-&quot;€&quot;\ * #,##0.00_-;_-&quot;€&quot;\ * #,##0.00\-;_-&quot;€&quot;\ * &quot;-&quot;??_-;_-@_-"/>
    <numFmt numFmtId="170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21"/>
      <name val="Arial"/>
      <family val="2"/>
    </font>
    <font>
      <sz val="10"/>
      <color indexed="8"/>
      <name val="Arial"/>
      <family val="2"/>
    </font>
    <font>
      <sz val="9"/>
      <name val="Verdana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CC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26">
    <xf numFmtId="0" fontId="0" fillId="0" borderId="0"/>
    <xf numFmtId="164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2" fillId="6" borderId="0" applyNumberFormat="0" applyBorder="0" applyAlignment="0" applyProtection="0"/>
    <xf numFmtId="0" fontId="19" fillId="4" borderId="12" applyNumberFormat="0" applyAlignment="0" applyProtection="0"/>
    <xf numFmtId="16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21" fillId="9" borderId="0"/>
    <xf numFmtId="0" fontId="20" fillId="0" borderId="0"/>
    <xf numFmtId="9" fontId="20" fillId="0" borderId="0" applyFont="0" applyFill="0" applyBorder="0" applyAlignment="0" applyProtection="0"/>
    <xf numFmtId="0" fontId="22" fillId="0" borderId="0"/>
    <xf numFmtId="0" fontId="20" fillId="0" borderId="0"/>
    <xf numFmtId="0" fontId="20" fillId="0" borderId="0"/>
    <xf numFmtId="0" fontId="23" fillId="0" borderId="0"/>
    <xf numFmtId="167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6" fillId="0" borderId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0" fillId="0" borderId="6" xfId="0" applyBorder="1"/>
    <xf numFmtId="0" fontId="6" fillId="3" borderId="0" xfId="0" applyFont="1" applyFill="1" applyAlignment="1" applyProtection="1">
      <alignment horizontal="left" vertical="center"/>
    </xf>
    <xf numFmtId="0" fontId="0" fillId="3" borderId="0" xfId="0" applyFill="1" applyProtection="1"/>
    <xf numFmtId="0" fontId="8" fillId="3" borderId="0" xfId="0" applyFont="1" applyFill="1" applyBorder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0" fontId="0" fillId="3" borderId="0" xfId="0" applyFill="1" applyAlignment="1" applyProtection="1">
      <alignment horizontal="right"/>
    </xf>
    <xf numFmtId="0" fontId="9" fillId="3" borderId="0" xfId="0" applyFont="1" applyFill="1" applyProtection="1"/>
    <xf numFmtId="0" fontId="9" fillId="3" borderId="0" xfId="0" applyFont="1" applyFill="1" applyAlignment="1" applyProtection="1">
      <alignment horizontal="right"/>
    </xf>
    <xf numFmtId="0" fontId="8" fillId="3" borderId="0" xfId="0" applyFont="1" applyFill="1" applyBorder="1" applyAlignment="1" applyProtection="1"/>
    <xf numFmtId="0" fontId="12" fillId="0" borderId="0" xfId="0" applyFont="1" applyProtection="1"/>
    <xf numFmtId="0" fontId="0" fillId="0" borderId="0" xfId="0" applyProtection="1"/>
    <xf numFmtId="0" fontId="9" fillId="3" borderId="0" xfId="0" applyFont="1" applyFill="1" applyAlignment="1" applyProtection="1">
      <alignment vertical="center"/>
    </xf>
    <xf numFmtId="0" fontId="0" fillId="0" borderId="0" xfId="0" applyFill="1" applyProtection="1"/>
    <xf numFmtId="0" fontId="0" fillId="0" borderId="0" xfId="0" applyAlignment="1" applyProtection="1">
      <alignment horizontal="right"/>
    </xf>
    <xf numFmtId="0" fontId="6" fillId="3" borderId="0" xfId="0" applyFont="1" applyFill="1" applyAlignment="1" applyProtection="1">
      <alignment horizontal="right" vertical="center"/>
    </xf>
    <xf numFmtId="0" fontId="4" fillId="3" borderId="0" xfId="0" applyFont="1" applyFill="1" applyProtection="1"/>
    <xf numFmtId="0" fontId="4" fillId="0" borderId="0" xfId="0" applyFont="1" applyProtection="1"/>
    <xf numFmtId="0" fontId="4" fillId="0" borderId="0" xfId="0" applyFont="1" applyFill="1" applyProtection="1"/>
    <xf numFmtId="4" fontId="3" fillId="10" borderId="0" xfId="0" applyNumberFormat="1" applyFont="1" applyFill="1" applyBorder="1" applyAlignment="1" applyProtection="1">
      <alignment horizontal="right"/>
    </xf>
    <xf numFmtId="4" fontId="3" fillId="10" borderId="8" xfId="0" applyNumberFormat="1" applyFont="1" applyFill="1" applyBorder="1" applyAlignment="1" applyProtection="1">
      <alignment horizontal="right"/>
    </xf>
    <xf numFmtId="4" fontId="3" fillId="10" borderId="7" xfId="0" applyNumberFormat="1" applyFont="1" applyFill="1" applyBorder="1" applyAlignment="1" applyProtection="1">
      <alignment horizontal="right"/>
    </xf>
    <xf numFmtId="4" fontId="17" fillId="10" borderId="8" xfId="0" applyNumberFormat="1" applyFont="1" applyFill="1" applyBorder="1" applyAlignment="1" applyProtection="1"/>
    <xf numFmtId="0" fontId="24" fillId="0" borderId="6" xfId="0" applyFont="1" applyFill="1" applyBorder="1" applyAlignment="1">
      <alignment horizontal="left"/>
    </xf>
    <xf numFmtId="4" fontId="17" fillId="10" borderId="0" xfId="0" applyNumberFormat="1" applyFont="1" applyFill="1" applyBorder="1" applyAlignment="1" applyProtection="1"/>
    <xf numFmtId="4" fontId="17" fillId="10" borderId="7" xfId="0" applyNumberFormat="1" applyFont="1" applyFill="1" applyBorder="1" applyAlignment="1" applyProtection="1"/>
    <xf numFmtId="4" fontId="3" fillId="8" borderId="8" xfId="0" applyNumberFormat="1" applyFont="1" applyFill="1" applyBorder="1" applyAlignment="1" applyProtection="1">
      <alignment horizontal="center"/>
      <protection locked="0"/>
    </xf>
    <xf numFmtId="14" fontId="3" fillId="8" borderId="8" xfId="0" applyNumberFormat="1" applyFont="1" applyFill="1" applyBorder="1" applyAlignment="1" applyProtection="1">
      <alignment horizontal="center"/>
      <protection locked="0"/>
    </xf>
    <xf numFmtId="4" fontId="3" fillId="8" borderId="0" xfId="0" applyNumberFormat="1" applyFont="1" applyFill="1" applyBorder="1" applyAlignment="1" applyProtection="1">
      <alignment horizontal="center"/>
      <protection locked="0"/>
    </xf>
    <xf numFmtId="4" fontId="3" fillId="8" borderId="7" xfId="0" applyNumberFormat="1" applyFont="1" applyFill="1" applyBorder="1" applyAlignment="1" applyProtection="1">
      <alignment horizontal="center"/>
      <protection locked="0"/>
    </xf>
    <xf numFmtId="14" fontId="3" fillId="8" borderId="0" xfId="0" applyNumberFormat="1" applyFont="1" applyFill="1" applyBorder="1" applyAlignment="1" applyProtection="1">
      <alignment horizontal="center"/>
      <protection locked="0"/>
    </xf>
    <xf numFmtId="0" fontId="3" fillId="8" borderId="4" xfId="0" applyNumberFormat="1" applyFont="1" applyFill="1" applyBorder="1" applyAlignment="1" applyProtection="1">
      <protection locked="0"/>
    </xf>
    <xf numFmtId="14" fontId="3" fillId="8" borderId="0" xfId="0" applyNumberFormat="1" applyFont="1" applyFill="1" applyBorder="1" applyAlignment="1" applyProtection="1">
      <protection locked="0"/>
    </xf>
    <xf numFmtId="14" fontId="3" fillId="8" borderId="7" xfId="0" applyNumberFormat="1" applyFont="1" applyFill="1" applyBorder="1" applyAlignment="1" applyProtection="1">
      <protection locked="0"/>
    </xf>
    <xf numFmtId="0" fontId="3" fillId="8" borderId="3" xfId="0" applyNumberFormat="1" applyFont="1" applyFill="1" applyBorder="1" applyAlignment="1" applyProtection="1">
      <protection locked="0"/>
    </xf>
    <xf numFmtId="0" fontId="3" fillId="8" borderId="1" xfId="0" applyNumberFormat="1" applyFont="1" applyFill="1" applyBorder="1" applyAlignment="1" applyProtection="1">
      <protection locked="0"/>
    </xf>
    <xf numFmtId="1" fontId="17" fillId="10" borderId="8" xfId="0" applyNumberFormat="1" applyFont="1" applyFill="1" applyBorder="1" applyAlignment="1" applyProtection="1"/>
    <xf numFmtId="1" fontId="17" fillId="10" borderId="0" xfId="0" applyNumberFormat="1" applyFont="1" applyFill="1" applyBorder="1" applyAlignment="1" applyProtection="1"/>
    <xf numFmtId="1" fontId="17" fillId="10" borderId="7" xfId="0" applyNumberFormat="1" applyFont="1" applyFill="1" applyBorder="1" applyAlignment="1" applyProtection="1"/>
    <xf numFmtId="0" fontId="6" fillId="8" borderId="0" xfId="0" applyFont="1" applyFill="1" applyAlignment="1" applyProtection="1">
      <alignment horizontal="left" vertical="center"/>
      <protection locked="0"/>
    </xf>
    <xf numFmtId="0" fontId="3" fillId="8" borderId="8" xfId="0" applyNumberFormat="1" applyFont="1" applyFill="1" applyBorder="1" applyAlignment="1" applyProtection="1">
      <alignment horizontal="center"/>
      <protection locked="0"/>
    </xf>
    <xf numFmtId="0" fontId="3" fillId="8" borderId="0" xfId="0" applyNumberFormat="1" applyFont="1" applyFill="1" applyBorder="1" applyAlignment="1" applyProtection="1">
      <alignment horizontal="center"/>
      <protection locked="0"/>
    </xf>
    <xf numFmtId="0" fontId="3" fillId="8" borderId="7" xfId="0" applyNumberFormat="1" applyFont="1" applyFill="1" applyBorder="1" applyAlignment="1" applyProtection="1">
      <alignment horizontal="center"/>
      <protection locked="0"/>
    </xf>
    <xf numFmtId="4" fontId="15" fillId="10" borderId="5" xfId="0" applyNumberFormat="1" applyFont="1" applyFill="1" applyBorder="1" applyProtection="1"/>
    <xf numFmtId="4" fontId="15" fillId="10" borderId="10" xfId="0" applyNumberFormat="1" applyFont="1" applyFill="1" applyBorder="1" applyProtection="1"/>
    <xf numFmtId="4" fontId="15" fillId="10" borderId="2" xfId="0" applyNumberFormat="1" applyFont="1" applyFill="1" applyBorder="1" applyProtection="1"/>
    <xf numFmtId="164" fontId="11" fillId="10" borderId="9" xfId="1" applyFont="1" applyFill="1" applyBorder="1" applyAlignment="1" applyProtection="1">
      <alignment horizontal="center"/>
    </xf>
    <xf numFmtId="0" fontId="5" fillId="11" borderId="4" xfId="0" applyFont="1" applyFill="1" applyBorder="1" applyAlignment="1" applyProtection="1">
      <alignment vertical="center"/>
    </xf>
    <xf numFmtId="0" fontId="5" fillId="11" borderId="8" xfId="0" applyFont="1" applyFill="1" applyBorder="1" applyAlignment="1" applyProtection="1">
      <alignment vertical="center"/>
    </xf>
    <xf numFmtId="0" fontId="6" fillId="11" borderId="8" xfId="0" applyFont="1" applyFill="1" applyBorder="1" applyAlignment="1" applyProtection="1">
      <alignment horizontal="center" vertical="center"/>
    </xf>
    <xf numFmtId="0" fontId="17" fillId="11" borderId="8" xfId="0" applyFont="1" applyFill="1" applyBorder="1" applyAlignment="1" applyProtection="1">
      <alignment horizontal="center" vertical="center"/>
    </xf>
    <xf numFmtId="0" fontId="16" fillId="11" borderId="8" xfId="0" applyFont="1" applyFill="1" applyBorder="1" applyAlignment="1" applyProtection="1">
      <alignment vertical="center"/>
    </xf>
    <xf numFmtId="0" fontId="5" fillId="11" borderId="5" xfId="0" applyFont="1" applyFill="1" applyBorder="1" applyAlignment="1" applyProtection="1">
      <alignment horizontal="right" vertical="center"/>
    </xf>
    <xf numFmtId="0" fontId="3" fillId="11" borderId="1" xfId="0" applyNumberFormat="1" applyFont="1" applyFill="1" applyBorder="1" applyAlignment="1" applyProtection="1">
      <alignment vertical="center"/>
    </xf>
    <xf numFmtId="0" fontId="3" fillId="11" borderId="7" xfId="0" applyNumberFormat="1" applyFont="1" applyFill="1" applyBorder="1" applyAlignment="1" applyProtection="1">
      <alignment vertical="center"/>
    </xf>
    <xf numFmtId="0" fontId="3" fillId="11" borderId="7" xfId="0" applyFont="1" applyFill="1" applyBorder="1" applyAlignment="1" applyProtection="1">
      <alignment horizontal="center" vertical="center"/>
    </xf>
    <xf numFmtId="0" fontId="3" fillId="11" borderId="7" xfId="0" applyFont="1" applyFill="1" applyBorder="1" applyAlignment="1" applyProtection="1">
      <alignment horizontal="center" vertical="top"/>
    </xf>
    <xf numFmtId="0" fontId="17" fillId="11" borderId="7" xfId="0" applyFont="1" applyFill="1" applyBorder="1" applyAlignment="1" applyProtection="1">
      <alignment horizontal="center" vertical="center"/>
    </xf>
    <xf numFmtId="0" fontId="28" fillId="11" borderId="0" xfId="0" applyFont="1" applyFill="1" applyBorder="1" applyAlignment="1" applyProtection="1">
      <alignment horizontal="center" vertical="center"/>
    </xf>
    <xf numFmtId="0" fontId="17" fillId="11" borderId="7" xfId="0" applyFont="1" applyFill="1" applyBorder="1" applyAlignment="1" applyProtection="1">
      <alignment horizontal="right" vertical="center"/>
    </xf>
    <xf numFmtId="0" fontId="15" fillId="11" borderId="2" xfId="0" applyFont="1" applyFill="1" applyBorder="1" applyAlignment="1" applyProtection="1">
      <alignment horizontal="right" vertical="center"/>
    </xf>
    <xf numFmtId="0" fontId="29" fillId="3" borderId="0" xfId="0" applyFont="1" applyFill="1" applyAlignment="1" applyProtection="1">
      <alignment vertical="center"/>
    </xf>
    <xf numFmtId="43" fontId="17" fillId="10" borderId="8" xfId="18" applyNumberFormat="1" applyFont="1" applyFill="1" applyBorder="1" applyAlignment="1" applyProtection="1"/>
    <xf numFmtId="43" fontId="17" fillId="10" borderId="0" xfId="18" applyNumberFormat="1" applyFont="1" applyFill="1" applyBorder="1" applyAlignment="1" applyProtection="1"/>
    <xf numFmtId="43" fontId="17" fillId="10" borderId="7" xfId="18" applyNumberFormat="1" applyFont="1" applyFill="1" applyBorder="1" applyAlignment="1" applyProtection="1"/>
    <xf numFmtId="0" fontId="30" fillId="3" borderId="0" xfId="0" applyNumberFormat="1" applyFont="1" applyFill="1" applyAlignment="1" applyProtection="1">
      <alignment horizontal="left" vertical="center"/>
    </xf>
    <xf numFmtId="43" fontId="0" fillId="2" borderId="6" xfId="18" applyFont="1" applyFill="1" applyBorder="1"/>
    <xf numFmtId="9" fontId="0" fillId="2" borderId="6" xfId="18" applyNumberFormat="1" applyFont="1" applyFill="1" applyBorder="1"/>
    <xf numFmtId="43" fontId="27" fillId="2" borderId="6" xfId="18" applyFont="1" applyFill="1" applyBorder="1"/>
    <xf numFmtId="0" fontId="27" fillId="2" borderId="6" xfId="0" applyFont="1" applyFill="1" applyBorder="1"/>
    <xf numFmtId="10" fontId="27" fillId="2" borderId="6" xfId="0" applyNumberFormat="1" applyFont="1" applyFill="1" applyBorder="1"/>
    <xf numFmtId="10" fontId="27" fillId="2" borderId="6" xfId="18" applyNumberFormat="1" applyFont="1" applyFill="1" applyBorder="1"/>
    <xf numFmtId="0" fontId="13" fillId="3" borderId="0" xfId="0" applyFont="1" applyFill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6" fillId="0" borderId="0" xfId="0" applyNumberFormat="1" applyFont="1" applyAlignment="1" applyProtection="1">
      <alignment horizontal="right"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</cellXfs>
  <cellStyles count="326">
    <cellStyle name="20% - Accent1 2" xfId="2"/>
    <cellStyle name="20% - Accent6 2" xfId="3"/>
    <cellStyle name="Accent6 2" xfId="4"/>
    <cellStyle name="Berekening 2" xfId="5"/>
    <cellStyle name="Euro" xfId="1"/>
    <cellStyle name="Komma" xfId="18" builtinId="3"/>
    <cellStyle name="Komma 2" xfId="6"/>
    <cellStyle name="Komma 2 2" xfId="20"/>
    <cellStyle name="Komma 2 2 2" xfId="21"/>
    <cellStyle name="Komma 2 2 2 2" xfId="22"/>
    <cellStyle name="Komma 2 2 2 3" xfId="23"/>
    <cellStyle name="Komma 2 2 2 4" xfId="24"/>
    <cellStyle name="Komma 2 2 2 5" xfId="25"/>
    <cellStyle name="Komma 2 2 3" xfId="26"/>
    <cellStyle name="Komma 2 2 4" xfId="27"/>
    <cellStyle name="Komma 2 2 5" xfId="28"/>
    <cellStyle name="Komma 2 2 6" xfId="29"/>
    <cellStyle name="Komma 2 3" xfId="30"/>
    <cellStyle name="Komma 2 3 2" xfId="31"/>
    <cellStyle name="Komma 2 3 2 2" xfId="32"/>
    <cellStyle name="Komma 2 3 2 3" xfId="33"/>
    <cellStyle name="Komma 2 3 2 4" xfId="34"/>
    <cellStyle name="Komma 2 3 2 5" xfId="35"/>
    <cellStyle name="Komma 2 3 3" xfId="36"/>
    <cellStyle name="Komma 2 3 4" xfId="37"/>
    <cellStyle name="Komma 2 3 5" xfId="38"/>
    <cellStyle name="Komma 2 3 6" xfId="39"/>
    <cellStyle name="Komma 2 4" xfId="40"/>
    <cellStyle name="Komma 2 4 2" xfId="41"/>
    <cellStyle name="Komma 2 4 3" xfId="42"/>
    <cellStyle name="Komma 2 4 4" xfId="43"/>
    <cellStyle name="Komma 2 4 5" xfId="44"/>
    <cellStyle name="Komma 2 5" xfId="45"/>
    <cellStyle name="Komma 2 6" xfId="46"/>
    <cellStyle name="Komma 2 7" xfId="47"/>
    <cellStyle name="Komma 2 8" xfId="48"/>
    <cellStyle name="Komma 3" xfId="7"/>
    <cellStyle name="Komma 4" xfId="49"/>
    <cellStyle name="Komma 4 2" xfId="50"/>
    <cellStyle name="Komma 4 2 2" xfId="51"/>
    <cellStyle name="Komma 4 2 3" xfId="52"/>
    <cellStyle name="Komma 4 2 4" xfId="53"/>
    <cellStyle name="Komma 4 2 5" xfId="54"/>
    <cellStyle name="Komma 4 3" xfId="55"/>
    <cellStyle name="Komma 4 4" xfId="56"/>
    <cellStyle name="Komma 4 5" xfId="57"/>
    <cellStyle name="Komma 4 6" xfId="58"/>
    <cellStyle name="Komma 5" xfId="59"/>
    <cellStyle name="Komma 6" xfId="325"/>
    <cellStyle name="Kop 3 2" xfId="8"/>
    <cellStyle name="Kop 4 2" xfId="9"/>
    <cellStyle name="Label" xfId="10"/>
    <cellStyle name="Normal_Tafels" xfId="11"/>
    <cellStyle name="Procent 2" xfId="12"/>
    <cellStyle name="Procent 2 2" xfId="60"/>
    <cellStyle name="Procent 2 2 2" xfId="61"/>
    <cellStyle name="Procent 2 2 2 2" xfId="62"/>
    <cellStyle name="Procent 2 2 2 2 2" xfId="63"/>
    <cellStyle name="Procent 2 2 2 2 3" xfId="64"/>
    <cellStyle name="Procent 2 2 2 2 4" xfId="65"/>
    <cellStyle name="Procent 2 2 2 2 5" xfId="66"/>
    <cellStyle name="Procent 2 2 2 3" xfId="67"/>
    <cellStyle name="Procent 2 2 2 4" xfId="68"/>
    <cellStyle name="Procent 2 2 2 5" xfId="69"/>
    <cellStyle name="Procent 2 2 2 6" xfId="70"/>
    <cellStyle name="Procent 2 2 3" xfId="71"/>
    <cellStyle name="Procent 2 2 3 2" xfId="72"/>
    <cellStyle name="Procent 2 2 3 2 2" xfId="73"/>
    <cellStyle name="Procent 2 2 3 2 3" xfId="74"/>
    <cellStyle name="Procent 2 2 3 2 4" xfId="75"/>
    <cellStyle name="Procent 2 2 3 2 5" xfId="76"/>
    <cellStyle name="Procent 2 2 3 3" xfId="77"/>
    <cellStyle name="Procent 2 2 3 4" xfId="78"/>
    <cellStyle name="Procent 2 2 3 5" xfId="79"/>
    <cellStyle name="Procent 2 2 3 6" xfId="80"/>
    <cellStyle name="Procent 2 2 4" xfId="81"/>
    <cellStyle name="Procent 2 2 4 2" xfId="82"/>
    <cellStyle name="Procent 2 2 4 3" xfId="83"/>
    <cellStyle name="Procent 2 2 4 4" xfId="84"/>
    <cellStyle name="Procent 2 2 4 5" xfId="85"/>
    <cellStyle name="Procent 2 2 5" xfId="86"/>
    <cellStyle name="Procent 2 2 6" xfId="87"/>
    <cellStyle name="Procent 2 2 7" xfId="88"/>
    <cellStyle name="Procent 2 2 8" xfId="89"/>
    <cellStyle name="Procent 2 3" xfId="90"/>
    <cellStyle name="Procent 2 3 2" xfId="91"/>
    <cellStyle name="Procent 2 3 2 2" xfId="92"/>
    <cellStyle name="Procent 2 3 2 3" xfId="93"/>
    <cellStyle name="Procent 2 3 2 4" xfId="94"/>
    <cellStyle name="Procent 2 3 2 5" xfId="95"/>
    <cellStyle name="Procent 2 3 3" xfId="96"/>
    <cellStyle name="Procent 2 3 4" xfId="97"/>
    <cellStyle name="Procent 2 3 5" xfId="98"/>
    <cellStyle name="Procent 2 3 6" xfId="99"/>
    <cellStyle name="Procent 2 4" xfId="100"/>
    <cellStyle name="Procent 2 4 2" xfId="101"/>
    <cellStyle name="Procent 2 4 2 2" xfId="102"/>
    <cellStyle name="Procent 2 4 2 3" xfId="103"/>
    <cellStyle name="Procent 2 4 2 4" xfId="104"/>
    <cellStyle name="Procent 2 4 2 5" xfId="105"/>
    <cellStyle name="Procent 2 4 3" xfId="106"/>
    <cellStyle name="Procent 2 4 4" xfId="107"/>
    <cellStyle name="Procent 2 4 5" xfId="108"/>
    <cellStyle name="Procent 2 4 6" xfId="109"/>
    <cellStyle name="Procent 2 5" xfId="110"/>
    <cellStyle name="Procent 2 5 2" xfId="111"/>
    <cellStyle name="Procent 2 5 3" xfId="112"/>
    <cellStyle name="Procent 2 5 4" xfId="113"/>
    <cellStyle name="Procent 2 5 5" xfId="114"/>
    <cellStyle name="Procent 2 6" xfId="115"/>
    <cellStyle name="Procent 2 6 2" xfId="116"/>
    <cellStyle name="Procent 2 7" xfId="117"/>
    <cellStyle name="Procent 2 8" xfId="118"/>
    <cellStyle name="Procent 2 9" xfId="119"/>
    <cellStyle name="Procent 3" xfId="120"/>
    <cellStyle name="Procent 3 2" xfId="121"/>
    <cellStyle name="Procent 3 2 2" xfId="122"/>
    <cellStyle name="Procent 3 2 2 2" xfId="123"/>
    <cellStyle name="Procent 3 2 2 3" xfId="124"/>
    <cellStyle name="Procent 3 2 2 4" xfId="125"/>
    <cellStyle name="Procent 3 2 2 5" xfId="126"/>
    <cellStyle name="Procent 3 2 3" xfId="127"/>
    <cellStyle name="Procent 3 2 4" xfId="128"/>
    <cellStyle name="Procent 3 2 5" xfId="129"/>
    <cellStyle name="Procent 3 2 6" xfId="130"/>
    <cellStyle name="Procent 3 3" xfId="131"/>
    <cellStyle name="Procent 3 3 2" xfId="132"/>
    <cellStyle name="Procent 3 3 2 2" xfId="133"/>
    <cellStyle name="Procent 3 3 2 3" xfId="134"/>
    <cellStyle name="Procent 3 3 2 4" xfId="135"/>
    <cellStyle name="Procent 3 3 2 5" xfId="136"/>
    <cellStyle name="Procent 3 3 3" xfId="137"/>
    <cellStyle name="Procent 3 3 4" xfId="138"/>
    <cellStyle name="Procent 3 3 5" xfId="139"/>
    <cellStyle name="Procent 3 3 6" xfId="140"/>
    <cellStyle name="Procent 3 4" xfId="141"/>
    <cellStyle name="Procent 3 4 2" xfId="142"/>
    <cellStyle name="Procent 3 4 3" xfId="143"/>
    <cellStyle name="Procent 3 4 4" xfId="144"/>
    <cellStyle name="Procent 3 4 5" xfId="145"/>
    <cellStyle name="Procent 3 5" xfId="146"/>
    <cellStyle name="Procent 3 6" xfId="147"/>
    <cellStyle name="Procent 3 7" xfId="148"/>
    <cellStyle name="Procent 3 8" xfId="149"/>
    <cellStyle name="Procent 4" xfId="150"/>
    <cellStyle name="Procent 5" xfId="151"/>
    <cellStyle name="Procent 5 2" xfId="152"/>
    <cellStyle name="Procent 5 2 2" xfId="153"/>
    <cellStyle name="Procent 5 2 3" xfId="154"/>
    <cellStyle name="Procent 5 2 4" xfId="155"/>
    <cellStyle name="Procent 5 2 5" xfId="156"/>
    <cellStyle name="Procent 5 3" xfId="157"/>
    <cellStyle name="Procent 5 4" xfId="158"/>
    <cellStyle name="Procent 5 5" xfId="159"/>
    <cellStyle name="Procent 5 6" xfId="160"/>
    <cellStyle name="Procent 6" xfId="161"/>
    <cellStyle name="Standaard" xfId="0" builtinId="0"/>
    <cellStyle name="Standaard 2" xfId="13"/>
    <cellStyle name="Standaard 2 2" xfId="14"/>
    <cellStyle name="Standaard 3" xfId="15"/>
    <cellStyle name="Standaard 3 2" xfId="19"/>
    <cellStyle name="Standaard 3 2 2" xfId="162"/>
    <cellStyle name="Standaard 3 2 2 2" xfId="163"/>
    <cellStyle name="Standaard 3 2 2 2 2" xfId="164"/>
    <cellStyle name="Standaard 3 2 2 2 3" xfId="165"/>
    <cellStyle name="Standaard 3 2 2 2 4" xfId="166"/>
    <cellStyle name="Standaard 3 2 2 2 5" xfId="167"/>
    <cellStyle name="Standaard 3 2 2 3" xfId="168"/>
    <cellStyle name="Standaard 3 2 2 4" xfId="169"/>
    <cellStyle name="Standaard 3 2 2 5" xfId="170"/>
    <cellStyle name="Standaard 3 2 2 6" xfId="171"/>
    <cellStyle name="Standaard 3 2 3" xfId="172"/>
    <cellStyle name="Standaard 3 2 3 2" xfId="173"/>
    <cellStyle name="Standaard 3 2 3 2 2" xfId="174"/>
    <cellStyle name="Standaard 3 2 3 2 3" xfId="175"/>
    <cellStyle name="Standaard 3 2 3 2 4" xfId="176"/>
    <cellStyle name="Standaard 3 2 3 2 5" xfId="177"/>
    <cellStyle name="Standaard 3 2 3 3" xfId="178"/>
    <cellStyle name="Standaard 3 2 3 4" xfId="179"/>
    <cellStyle name="Standaard 3 2 3 5" xfId="180"/>
    <cellStyle name="Standaard 3 2 3 6" xfId="181"/>
    <cellStyle name="Standaard 3 2 4" xfId="182"/>
    <cellStyle name="Standaard 3 2 4 2" xfId="183"/>
    <cellStyle name="Standaard 3 2 4 3" xfId="184"/>
    <cellStyle name="Standaard 3 2 4 4" xfId="185"/>
    <cellStyle name="Standaard 3 2 4 5" xfId="186"/>
    <cellStyle name="Standaard 3 2 5" xfId="187"/>
    <cellStyle name="Standaard 3 2 6" xfId="188"/>
    <cellStyle name="Standaard 3 2 7" xfId="189"/>
    <cellStyle name="Standaard 3 2 8" xfId="190"/>
    <cellStyle name="Standaard 3 3" xfId="191"/>
    <cellStyle name="Standaard 3 3 2" xfId="192"/>
    <cellStyle name="Standaard 3 3 2 2" xfId="193"/>
    <cellStyle name="Standaard 3 3 2 3" xfId="194"/>
    <cellStyle name="Standaard 3 3 2 4" xfId="195"/>
    <cellStyle name="Standaard 3 3 2 5" xfId="196"/>
    <cellStyle name="Standaard 3 3 3" xfId="197"/>
    <cellStyle name="Standaard 3 3 4" xfId="198"/>
    <cellStyle name="Standaard 3 3 5" xfId="199"/>
    <cellStyle name="Standaard 3 3 6" xfId="200"/>
    <cellStyle name="Standaard 3 4" xfId="201"/>
    <cellStyle name="Standaard 3 4 2" xfId="202"/>
    <cellStyle name="Standaard 3 4 2 2" xfId="203"/>
    <cellStyle name="Standaard 3 4 2 3" xfId="204"/>
    <cellStyle name="Standaard 3 4 2 4" xfId="205"/>
    <cellStyle name="Standaard 3 4 2 5" xfId="206"/>
    <cellStyle name="Standaard 3 4 3" xfId="207"/>
    <cellStyle name="Standaard 3 4 4" xfId="208"/>
    <cellStyle name="Standaard 3 4 5" xfId="209"/>
    <cellStyle name="Standaard 3 4 6" xfId="210"/>
    <cellStyle name="Standaard 3 5" xfId="211"/>
    <cellStyle name="Standaard 3 5 2" xfId="212"/>
    <cellStyle name="Standaard 3 5 3" xfId="213"/>
    <cellStyle name="Standaard 3 5 4" xfId="214"/>
    <cellStyle name="Standaard 3 5 5" xfId="215"/>
    <cellStyle name="Standaard 3 6" xfId="216"/>
    <cellStyle name="Standaard 3 6 2" xfId="217"/>
    <cellStyle name="Standaard 3 7" xfId="218"/>
    <cellStyle name="Standaard 3 8" xfId="219"/>
    <cellStyle name="Standaard 3 9" xfId="220"/>
    <cellStyle name="Standaard 4" xfId="16"/>
    <cellStyle name="Standaard 4 2" xfId="221"/>
    <cellStyle name="Standaard 4 2 2" xfId="222"/>
    <cellStyle name="Standaard 4 2 2 2" xfId="223"/>
    <cellStyle name="Standaard 4 2 2 2 2" xfId="224"/>
    <cellStyle name="Standaard 4 2 2 2 3" xfId="225"/>
    <cellStyle name="Standaard 4 2 2 2 4" xfId="226"/>
    <cellStyle name="Standaard 4 2 2 2 5" xfId="227"/>
    <cellStyle name="Standaard 4 2 2 3" xfId="228"/>
    <cellStyle name="Standaard 4 2 2 4" xfId="229"/>
    <cellStyle name="Standaard 4 2 2 5" xfId="230"/>
    <cellStyle name="Standaard 4 2 2 6" xfId="231"/>
    <cellStyle name="Standaard 4 2 3" xfId="232"/>
    <cellStyle name="Standaard 4 2 3 2" xfId="233"/>
    <cellStyle name="Standaard 4 2 3 2 2" xfId="234"/>
    <cellStyle name="Standaard 4 2 3 2 3" xfId="235"/>
    <cellStyle name="Standaard 4 2 3 2 4" xfId="236"/>
    <cellStyle name="Standaard 4 2 3 2 5" xfId="237"/>
    <cellStyle name="Standaard 4 2 3 3" xfId="238"/>
    <cellStyle name="Standaard 4 2 3 4" xfId="239"/>
    <cellStyle name="Standaard 4 2 3 5" xfId="240"/>
    <cellStyle name="Standaard 4 2 3 6" xfId="241"/>
    <cellStyle name="Standaard 4 2 4" xfId="242"/>
    <cellStyle name="Standaard 4 2 4 2" xfId="243"/>
    <cellStyle name="Standaard 4 2 4 3" xfId="244"/>
    <cellStyle name="Standaard 4 2 4 4" xfId="245"/>
    <cellStyle name="Standaard 4 2 4 5" xfId="246"/>
    <cellStyle name="Standaard 4 2 5" xfId="247"/>
    <cellStyle name="Standaard 4 2 6" xfId="248"/>
    <cellStyle name="Standaard 4 2 7" xfId="249"/>
    <cellStyle name="Standaard 4 2 8" xfId="250"/>
    <cellStyle name="Standaard 4 3" xfId="251"/>
    <cellStyle name="Standaard 4 3 2" xfId="252"/>
    <cellStyle name="Standaard 4 3 2 2" xfId="253"/>
    <cellStyle name="Standaard 4 3 2 3" xfId="254"/>
    <cellStyle name="Standaard 4 3 2 4" xfId="255"/>
    <cellStyle name="Standaard 4 3 2 5" xfId="256"/>
    <cellStyle name="Standaard 4 3 3" xfId="257"/>
    <cellStyle name="Standaard 4 3 4" xfId="258"/>
    <cellStyle name="Standaard 4 3 5" xfId="259"/>
    <cellStyle name="Standaard 4 3 6" xfId="260"/>
    <cellStyle name="Standaard 4 4" xfId="261"/>
    <cellStyle name="Standaard 4 4 2" xfId="262"/>
    <cellStyle name="Standaard 4 4 2 2" xfId="263"/>
    <cellStyle name="Standaard 4 4 2 3" xfId="264"/>
    <cellStyle name="Standaard 4 4 2 4" xfId="265"/>
    <cellStyle name="Standaard 4 4 2 5" xfId="266"/>
    <cellStyle name="Standaard 4 4 3" xfId="267"/>
    <cellStyle name="Standaard 4 4 4" xfId="268"/>
    <cellStyle name="Standaard 4 4 5" xfId="269"/>
    <cellStyle name="Standaard 4 4 6" xfId="270"/>
    <cellStyle name="Standaard 4 5" xfId="271"/>
    <cellStyle name="Standaard 4 5 2" xfId="272"/>
    <cellStyle name="Standaard 4 5 3" xfId="273"/>
    <cellStyle name="Standaard 4 5 4" xfId="274"/>
    <cellStyle name="Standaard 4 5 5" xfId="275"/>
    <cellStyle name="Standaard 4 6" xfId="276"/>
    <cellStyle name="Standaard 4 6 2" xfId="277"/>
    <cellStyle name="Standaard 4 7" xfId="278"/>
    <cellStyle name="Standaard 4 8" xfId="279"/>
    <cellStyle name="Standaard 4 9" xfId="280"/>
    <cellStyle name="Standaard 5" xfId="281"/>
    <cellStyle name="Standaard 5 2" xfId="282"/>
    <cellStyle name="Standaard 5 2 2" xfId="283"/>
    <cellStyle name="Standaard 5 2 2 2" xfId="284"/>
    <cellStyle name="Standaard 5 2 2 3" xfId="285"/>
    <cellStyle name="Standaard 5 2 2 4" xfId="286"/>
    <cellStyle name="Standaard 5 2 2 5" xfId="287"/>
    <cellStyle name="Standaard 5 2 3" xfId="288"/>
    <cellStyle name="Standaard 5 2 4" xfId="289"/>
    <cellStyle name="Standaard 5 2 5" xfId="290"/>
    <cellStyle name="Standaard 5 2 6" xfId="291"/>
    <cellStyle name="Standaard 5 3" xfId="292"/>
    <cellStyle name="Standaard 5 3 2" xfId="293"/>
    <cellStyle name="Standaard 5 3 2 2" xfId="294"/>
    <cellStyle name="Standaard 5 3 2 3" xfId="295"/>
    <cellStyle name="Standaard 5 3 2 4" xfId="296"/>
    <cellStyle name="Standaard 5 3 2 5" xfId="297"/>
    <cellStyle name="Standaard 5 3 3" xfId="298"/>
    <cellStyle name="Standaard 5 3 4" xfId="299"/>
    <cellStyle name="Standaard 5 3 5" xfId="300"/>
    <cellStyle name="Standaard 5 3 6" xfId="301"/>
    <cellStyle name="Standaard 5 4" xfId="302"/>
    <cellStyle name="Standaard 5 4 2" xfId="303"/>
    <cellStyle name="Standaard 5 4 3" xfId="304"/>
    <cellStyle name="Standaard 5 4 4" xfId="305"/>
    <cellStyle name="Standaard 5 4 5" xfId="306"/>
    <cellStyle name="Standaard 5 5" xfId="307"/>
    <cellStyle name="Standaard 5 6" xfId="308"/>
    <cellStyle name="Standaard 5 7" xfId="309"/>
    <cellStyle name="Standaard 5 8" xfId="310"/>
    <cellStyle name="Standaard 6" xfId="311"/>
    <cellStyle name="Standaard 6 2" xfId="312"/>
    <cellStyle name="Standaard 6 2 2" xfId="313"/>
    <cellStyle name="Standaard 6 2 3" xfId="314"/>
    <cellStyle name="Standaard 6 2 4" xfId="315"/>
    <cellStyle name="Standaard 6 2 5" xfId="316"/>
    <cellStyle name="Standaard 6 3" xfId="317"/>
    <cellStyle name="Standaard 6 4" xfId="318"/>
    <cellStyle name="Standaard 6 5" xfId="319"/>
    <cellStyle name="Standaard 6 6" xfId="320"/>
    <cellStyle name="Standaard 7" xfId="321"/>
    <cellStyle name="Standaard 8" xfId="322"/>
    <cellStyle name="Standaard 9" xfId="323"/>
    <cellStyle name="Valuta 2" xfId="17"/>
    <cellStyle name="Valuta 3" xfId="324"/>
  </cellStyles>
  <dxfs count="0"/>
  <tableStyles count="0" defaultTableStyle="TableStyleMedium2" defaultPivotStyle="PivotStyleLight16"/>
  <colors>
    <mruColors>
      <color rgb="FF00CC99"/>
      <color rgb="FF48E098"/>
      <color rgb="FF55D37C"/>
      <color rgb="FFFFFFCC"/>
      <color rgb="FFFFFFFF"/>
      <color rgb="FFFFCCFF"/>
      <color rgb="FFCC412A"/>
      <color rgb="FFC53F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8467</xdr:colOff>
      <xdr:row>0</xdr:row>
      <xdr:rowOff>33867</xdr:rowOff>
    </xdr:from>
    <xdr:to>
      <xdr:col>10</xdr:col>
      <xdr:colOff>524933</xdr:colOff>
      <xdr:row>3</xdr:row>
      <xdr:rowOff>143561</xdr:rowOff>
    </xdr:to>
    <xdr:pic>
      <xdr:nvPicPr>
        <xdr:cNvPr id="3" name="Afbeelding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6467" y="33867"/>
          <a:ext cx="1388533" cy="744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U58"/>
  <sheetViews>
    <sheetView tabSelected="1" zoomScale="90" zoomScaleNormal="90" zoomScaleSheetLayoutView="90" workbookViewId="0">
      <selection activeCell="B2" sqref="B2:K2"/>
    </sheetView>
  </sheetViews>
  <sheetFormatPr defaultColWidth="9.1796875" defaultRowHeight="14.5" x14ac:dyDescent="0.35"/>
  <cols>
    <col min="1" max="1" width="5.1796875" style="14" customWidth="1"/>
    <col min="2" max="2" width="19.1796875" style="14" customWidth="1"/>
    <col min="3" max="3" width="14.1796875" style="14" customWidth="1"/>
    <col min="4" max="4" width="21.453125" style="14" customWidth="1"/>
    <col min="5" max="5" width="11" style="14" customWidth="1"/>
    <col min="6" max="6" width="12" style="14" customWidth="1"/>
    <col min="7" max="7" width="11.81640625" style="14" customWidth="1"/>
    <col min="8" max="8" width="12.453125" style="14" bestFit="1" customWidth="1"/>
    <col min="9" max="9" width="11.453125" style="14" customWidth="1"/>
    <col min="10" max="10" width="12.7265625" style="14" bestFit="1" customWidth="1"/>
    <col min="11" max="11" width="14.81640625" style="14" bestFit="1" customWidth="1"/>
    <col min="12" max="12" width="16.1796875" style="14" customWidth="1"/>
    <col min="13" max="13" width="9" style="14" bestFit="1" customWidth="1"/>
    <col min="14" max="14" width="17" style="17" customWidth="1"/>
    <col min="15" max="15" width="15" style="14" bestFit="1" customWidth="1"/>
    <col min="16" max="16" width="5.81640625" style="20" customWidth="1"/>
    <col min="17" max="17" width="9.1796875" style="20"/>
    <col min="18" max="18" width="14" style="20" bestFit="1" customWidth="1"/>
    <col min="19" max="19" width="12" style="20" bestFit="1" customWidth="1"/>
    <col min="20" max="20" width="13.453125" style="20" bestFit="1" customWidth="1"/>
    <col min="21" max="21" width="9.1796875" style="20"/>
    <col min="22" max="16384" width="9.1796875" style="14"/>
  </cols>
  <sheetData>
    <row r="1" spans="1:21" x14ac:dyDescent="0.35">
      <c r="A1" s="4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9"/>
    </row>
    <row r="2" spans="1:21" ht="18.5" x14ac:dyDescent="0.35">
      <c r="A2" s="4"/>
      <c r="B2" s="78" t="str">
        <f>"Naam werkgever"</f>
        <v>Naam werkgever</v>
      </c>
      <c r="C2" s="78"/>
      <c r="D2" s="78"/>
      <c r="E2" s="78"/>
      <c r="F2" s="78"/>
      <c r="G2" s="78"/>
      <c r="H2" s="78"/>
      <c r="I2" s="78"/>
      <c r="J2" s="78"/>
      <c r="K2" s="78"/>
      <c r="L2" s="75"/>
      <c r="M2" s="76"/>
      <c r="N2" s="76"/>
      <c r="O2" s="76"/>
      <c r="P2" s="19"/>
    </row>
    <row r="3" spans="1:21" ht="17.5" x14ac:dyDescent="0.35">
      <c r="A3" s="4"/>
      <c r="B3" s="3" t="s">
        <v>22</v>
      </c>
      <c r="C3" s="42"/>
      <c r="D3" s="68"/>
      <c r="E3" s="15"/>
      <c r="F3" s="15"/>
      <c r="G3" s="15"/>
      <c r="H3" s="15"/>
      <c r="I3" s="15"/>
      <c r="J3" s="15"/>
      <c r="K3" s="18"/>
      <c r="L3" s="77"/>
      <c r="M3" s="77"/>
      <c r="N3" s="77"/>
      <c r="O3" s="77"/>
      <c r="P3" s="19"/>
    </row>
    <row r="4" spans="1:21" x14ac:dyDescent="0.35">
      <c r="A4" s="4"/>
      <c r="B4" s="3" t="s">
        <v>15</v>
      </c>
      <c r="C4" s="42">
        <v>38</v>
      </c>
      <c r="D4" s="3"/>
      <c r="E4" s="15"/>
      <c r="F4" s="15"/>
      <c r="G4" s="15"/>
      <c r="H4" s="15"/>
      <c r="I4" s="15"/>
      <c r="J4" s="15"/>
      <c r="K4" s="18"/>
      <c r="L4" s="4"/>
      <c r="M4" s="4"/>
      <c r="N4" s="4"/>
      <c r="O4" s="4"/>
      <c r="P4" s="19"/>
    </row>
    <row r="5" spans="1:21" x14ac:dyDescent="0.35">
      <c r="A5" s="4"/>
      <c r="B5" s="3" t="s">
        <v>10</v>
      </c>
      <c r="C5" s="35" t="s">
        <v>11</v>
      </c>
      <c r="D5" s="3"/>
      <c r="E5" s="15"/>
      <c r="F5" s="15"/>
      <c r="G5" s="15"/>
      <c r="H5" s="15"/>
      <c r="I5" s="15"/>
      <c r="J5" s="64" t="s">
        <v>31</v>
      </c>
      <c r="K5" s="18"/>
      <c r="L5" s="4"/>
      <c r="M5" s="4"/>
      <c r="N5" s="4"/>
      <c r="O5" s="4"/>
      <c r="P5" s="19"/>
    </row>
    <row r="6" spans="1:21" x14ac:dyDescent="0.3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8"/>
      <c r="P6" s="19"/>
      <c r="Q6" s="13"/>
      <c r="R6" s="13"/>
      <c r="S6" s="13"/>
      <c r="T6" s="13"/>
    </row>
    <row r="7" spans="1:21" x14ac:dyDescent="0.35">
      <c r="A7" s="4"/>
      <c r="B7" s="50"/>
      <c r="C7" s="51"/>
      <c r="D7" s="51"/>
      <c r="E7" s="51"/>
      <c r="F7" s="52" t="s">
        <v>16</v>
      </c>
      <c r="G7" s="52" t="s">
        <v>9</v>
      </c>
      <c r="H7" s="53" t="s">
        <v>18</v>
      </c>
      <c r="I7" s="53" t="s">
        <v>20</v>
      </c>
      <c r="J7" s="54"/>
      <c r="K7" s="52" t="s">
        <v>14</v>
      </c>
      <c r="L7" s="55"/>
      <c r="M7" s="19"/>
      <c r="N7" s="4"/>
      <c r="O7" s="4"/>
      <c r="P7" s="4"/>
      <c r="Q7"/>
      <c r="S7" s="14"/>
      <c r="T7" s="14"/>
      <c r="U7" s="14"/>
    </row>
    <row r="8" spans="1:21" s="16" customFormat="1" x14ac:dyDescent="0.35">
      <c r="A8" s="4"/>
      <c r="B8" s="56" t="s">
        <v>7</v>
      </c>
      <c r="C8" s="57" t="s">
        <v>12</v>
      </c>
      <c r="D8" s="58" t="s">
        <v>1</v>
      </c>
      <c r="E8" s="58" t="s">
        <v>0</v>
      </c>
      <c r="F8" s="59" t="s">
        <v>17</v>
      </c>
      <c r="G8" s="59" t="s">
        <v>3</v>
      </c>
      <c r="H8" s="60" t="s">
        <v>19</v>
      </c>
      <c r="I8" s="61" t="s">
        <v>21</v>
      </c>
      <c r="J8" s="62" t="s">
        <v>6</v>
      </c>
      <c r="K8" s="58" t="s">
        <v>2</v>
      </c>
      <c r="L8" s="63" t="s">
        <v>26</v>
      </c>
      <c r="M8" s="19"/>
      <c r="N8" s="4"/>
      <c r="O8" s="4"/>
      <c r="P8" s="4"/>
      <c r="Q8"/>
      <c r="R8" s="21"/>
    </row>
    <row r="9" spans="1:21" x14ac:dyDescent="0.35">
      <c r="A9" s="4">
        <v>1</v>
      </c>
      <c r="B9" s="34" t="s">
        <v>13</v>
      </c>
      <c r="C9" s="43">
        <v>1234561</v>
      </c>
      <c r="D9" s="30">
        <v>26115</v>
      </c>
      <c r="E9" s="43" t="s">
        <v>8</v>
      </c>
      <c r="F9" s="29">
        <v>3000</v>
      </c>
      <c r="G9" s="29">
        <v>80000</v>
      </c>
      <c r="H9" s="39">
        <f t="shared" ref="H9:H38" si="0">IF(G9="","",normuren*52)</f>
        <v>1976</v>
      </c>
      <c r="I9" s="65">
        <f>IF(G9="","",MIN(1,F9/H9))</f>
        <v>1</v>
      </c>
      <c r="J9" s="25">
        <f t="shared" ref="J9:J38" si="1">IF(G9="","",excedentgrens)</f>
        <v>74158</v>
      </c>
      <c r="K9" s="23">
        <f t="shared" ref="K9:K38" si="2">IF(G9="","",ROUND(MAX(0,MIN(maxsal,G9)-excedentgrens),0)*I9)</f>
        <v>5842</v>
      </c>
      <c r="L9" s="46">
        <f>IF(G9="","",K9*IF(sector="Meubel",Premie_excedent_meubel,IF(sector="Houthandel",Premie_excedent_houthandel)))</f>
        <v>1536.4460000000001</v>
      </c>
      <c r="M9" s="19"/>
      <c r="N9" s="4"/>
      <c r="O9" s="4"/>
      <c r="P9" s="4"/>
      <c r="Q9"/>
      <c r="S9" s="14"/>
      <c r="T9" s="14"/>
      <c r="U9" s="14"/>
    </row>
    <row r="10" spans="1:21" x14ac:dyDescent="0.35">
      <c r="A10" s="4">
        <f>IF(G10="","",A9+1)</f>
        <v>2</v>
      </c>
      <c r="B10" s="37" t="s">
        <v>27</v>
      </c>
      <c r="C10" s="44">
        <v>1</v>
      </c>
      <c r="D10" s="33">
        <v>26115</v>
      </c>
      <c r="E10" s="44" t="s">
        <v>24</v>
      </c>
      <c r="F10" s="31">
        <v>3000</v>
      </c>
      <c r="G10" s="31">
        <v>70000</v>
      </c>
      <c r="H10" s="40">
        <f t="shared" si="0"/>
        <v>1976</v>
      </c>
      <c r="I10" s="66">
        <f t="shared" ref="I10:I38" si="3">IF(G10="","",MIN(1,F10/H10))</f>
        <v>1</v>
      </c>
      <c r="J10" s="27">
        <f t="shared" si="1"/>
        <v>74158</v>
      </c>
      <c r="K10" s="22">
        <f t="shared" si="2"/>
        <v>0</v>
      </c>
      <c r="L10" s="47">
        <f>IF(G10="","",K10*IF(sector="Meubel",Premie_excedent_meubel,IF(sector="Houthandel",Premie_excedent_houthandel)))</f>
        <v>0</v>
      </c>
      <c r="M10" s="19"/>
      <c r="N10" s="4"/>
      <c r="O10" s="4"/>
      <c r="P10" s="4"/>
      <c r="Q10" s="13"/>
      <c r="S10" s="14"/>
      <c r="T10" s="14"/>
      <c r="U10" s="14"/>
    </row>
    <row r="11" spans="1:21" x14ac:dyDescent="0.35">
      <c r="A11" s="4" t="str">
        <f t="shared" ref="A11:A38" si="4">IF(G11="","",A10+1)</f>
        <v/>
      </c>
      <c r="B11" s="37"/>
      <c r="C11" s="44"/>
      <c r="D11" s="35"/>
      <c r="E11" s="44"/>
      <c r="F11" s="31"/>
      <c r="G11" s="31"/>
      <c r="H11" s="40" t="str">
        <f t="shared" si="0"/>
        <v/>
      </c>
      <c r="I11" s="66" t="str">
        <f t="shared" si="3"/>
        <v/>
      </c>
      <c r="J11" s="27" t="str">
        <f t="shared" si="1"/>
        <v/>
      </c>
      <c r="K11" s="22" t="str">
        <f t="shared" si="2"/>
        <v/>
      </c>
      <c r="L11" s="47" t="str">
        <f>IF(G11="","",K11*IF(sector="Meubel",Premie_excedent_meubel,IF(sector="Houthandel",Premie_excedent_houthandel)))</f>
        <v/>
      </c>
      <c r="M11" s="19"/>
      <c r="N11" s="4"/>
      <c r="O11" s="4"/>
      <c r="P11" s="4"/>
      <c r="S11" s="14"/>
      <c r="T11" s="14"/>
      <c r="U11" s="14"/>
    </row>
    <row r="12" spans="1:21" x14ac:dyDescent="0.35">
      <c r="A12" s="4" t="str">
        <f t="shared" si="4"/>
        <v/>
      </c>
      <c r="B12" s="37"/>
      <c r="C12" s="44"/>
      <c r="D12" s="35"/>
      <c r="E12" s="44"/>
      <c r="F12" s="31"/>
      <c r="G12" s="31"/>
      <c r="H12" s="40" t="str">
        <f t="shared" si="0"/>
        <v/>
      </c>
      <c r="I12" s="66" t="str">
        <f t="shared" si="3"/>
        <v/>
      </c>
      <c r="J12" s="27" t="str">
        <f t="shared" si="1"/>
        <v/>
      </c>
      <c r="K12" s="22" t="str">
        <f t="shared" si="2"/>
        <v/>
      </c>
      <c r="L12" s="47" t="str">
        <f>IF(G12="","",K12*IF(sector="Meubel",Premie_excedent_meubel,IF(sector="Houthandel",Premie_excedent_houthandel)))</f>
        <v/>
      </c>
      <c r="M12" s="19"/>
      <c r="N12" s="4"/>
      <c r="O12" s="4"/>
      <c r="P12" s="4"/>
      <c r="S12" s="14"/>
      <c r="T12" s="14"/>
      <c r="U12" s="14"/>
    </row>
    <row r="13" spans="1:21" x14ac:dyDescent="0.35">
      <c r="A13" s="4" t="str">
        <f t="shared" si="4"/>
        <v/>
      </c>
      <c r="B13" s="37"/>
      <c r="C13" s="44"/>
      <c r="D13" s="35"/>
      <c r="E13" s="44"/>
      <c r="F13" s="31"/>
      <c r="G13" s="31"/>
      <c r="H13" s="40" t="str">
        <f t="shared" si="0"/>
        <v/>
      </c>
      <c r="I13" s="66" t="str">
        <f t="shared" si="3"/>
        <v/>
      </c>
      <c r="J13" s="27" t="str">
        <f t="shared" si="1"/>
        <v/>
      </c>
      <c r="K13" s="22" t="str">
        <f t="shared" si="2"/>
        <v/>
      </c>
      <c r="L13" s="47" t="str">
        <f>IF(G13="","",K13*IF(sector="Meubel",Premie_excedent_meubel,IF(sector="Houthandel",Premie_excedent_houthandel)))</f>
        <v/>
      </c>
      <c r="M13" s="19"/>
      <c r="N13" s="4"/>
      <c r="O13" s="4"/>
      <c r="P13" s="4"/>
      <c r="S13" s="14"/>
      <c r="T13" s="14"/>
      <c r="U13" s="14"/>
    </row>
    <row r="14" spans="1:21" x14ac:dyDescent="0.35">
      <c r="A14" s="4" t="str">
        <f t="shared" si="4"/>
        <v/>
      </c>
      <c r="B14" s="37"/>
      <c r="C14" s="44"/>
      <c r="D14" s="35"/>
      <c r="E14" s="44"/>
      <c r="F14" s="31"/>
      <c r="G14" s="31"/>
      <c r="H14" s="40" t="str">
        <f t="shared" si="0"/>
        <v/>
      </c>
      <c r="I14" s="66" t="str">
        <f t="shared" si="3"/>
        <v/>
      </c>
      <c r="J14" s="27" t="str">
        <f t="shared" si="1"/>
        <v/>
      </c>
      <c r="K14" s="22" t="str">
        <f t="shared" si="2"/>
        <v/>
      </c>
      <c r="L14" s="47" t="str">
        <f>IF(G14="","",K14*IF(sector="Meubel",Premie_excedent_meubel,IF(sector="Houthandel",Premie_excedent_houthandel)))</f>
        <v/>
      </c>
      <c r="M14" s="19"/>
      <c r="N14" s="4"/>
      <c r="O14" s="4"/>
      <c r="P14" s="4"/>
      <c r="S14" s="14"/>
      <c r="T14" s="14"/>
      <c r="U14" s="14"/>
    </row>
    <row r="15" spans="1:21" x14ac:dyDescent="0.35">
      <c r="A15" s="4" t="str">
        <f t="shared" si="4"/>
        <v/>
      </c>
      <c r="B15" s="37"/>
      <c r="C15" s="44"/>
      <c r="D15" s="35"/>
      <c r="E15" s="44"/>
      <c r="F15" s="31"/>
      <c r="G15" s="31"/>
      <c r="H15" s="40" t="str">
        <f t="shared" si="0"/>
        <v/>
      </c>
      <c r="I15" s="66" t="str">
        <f t="shared" si="3"/>
        <v/>
      </c>
      <c r="J15" s="27" t="str">
        <f t="shared" si="1"/>
        <v/>
      </c>
      <c r="K15" s="22" t="str">
        <f t="shared" si="2"/>
        <v/>
      </c>
      <c r="L15" s="47" t="str">
        <f>IF(G15="","",K15*IF(sector="Meubel",Premie_excedent_meubel,IF(sector="Houthandel",Premie_excedent_houthandel)))</f>
        <v/>
      </c>
      <c r="M15" s="19"/>
      <c r="N15" s="4"/>
      <c r="O15" s="4"/>
      <c r="P15" s="4"/>
      <c r="S15" s="14"/>
      <c r="T15" s="14"/>
      <c r="U15" s="14"/>
    </row>
    <row r="16" spans="1:21" x14ac:dyDescent="0.35">
      <c r="A16" s="4" t="str">
        <f t="shared" si="4"/>
        <v/>
      </c>
      <c r="B16" s="37"/>
      <c r="C16" s="44"/>
      <c r="D16" s="35"/>
      <c r="E16" s="44"/>
      <c r="F16" s="31"/>
      <c r="G16" s="31"/>
      <c r="H16" s="40" t="str">
        <f t="shared" si="0"/>
        <v/>
      </c>
      <c r="I16" s="66" t="str">
        <f t="shared" si="3"/>
        <v/>
      </c>
      <c r="J16" s="27" t="str">
        <f t="shared" si="1"/>
        <v/>
      </c>
      <c r="K16" s="22" t="str">
        <f t="shared" si="2"/>
        <v/>
      </c>
      <c r="L16" s="47" t="str">
        <f>IF(G16="","",K16*IF(sector="Meubel",Premie_excedent_meubel,IF(sector="Houthandel",Premie_excedent_houthandel)))</f>
        <v/>
      </c>
      <c r="M16" s="19"/>
      <c r="N16" s="4"/>
      <c r="O16" s="4"/>
      <c r="P16" s="4"/>
      <c r="S16" s="14"/>
      <c r="T16" s="14"/>
      <c r="U16" s="14"/>
    </row>
    <row r="17" spans="1:21" x14ac:dyDescent="0.35">
      <c r="A17" s="4" t="str">
        <f t="shared" si="4"/>
        <v/>
      </c>
      <c r="B17" s="37"/>
      <c r="C17" s="44"/>
      <c r="D17" s="35"/>
      <c r="E17" s="44"/>
      <c r="F17" s="31"/>
      <c r="G17" s="31"/>
      <c r="H17" s="40" t="str">
        <f t="shared" si="0"/>
        <v/>
      </c>
      <c r="I17" s="66" t="str">
        <f t="shared" si="3"/>
        <v/>
      </c>
      <c r="J17" s="27" t="str">
        <f t="shared" si="1"/>
        <v/>
      </c>
      <c r="K17" s="22" t="str">
        <f t="shared" si="2"/>
        <v/>
      </c>
      <c r="L17" s="47" t="str">
        <f>IF(G17="","",K17*IF(sector="Meubel",Premie_excedent_meubel,IF(sector="Houthandel",Premie_excedent_houthandel)))</f>
        <v/>
      </c>
      <c r="M17" s="19"/>
      <c r="N17" s="4"/>
      <c r="O17" s="4"/>
      <c r="P17" s="4"/>
      <c r="S17" s="14"/>
      <c r="T17" s="14"/>
      <c r="U17" s="14"/>
    </row>
    <row r="18" spans="1:21" x14ac:dyDescent="0.35">
      <c r="A18" s="4" t="str">
        <f t="shared" si="4"/>
        <v/>
      </c>
      <c r="B18" s="37"/>
      <c r="C18" s="44"/>
      <c r="D18" s="35"/>
      <c r="E18" s="44"/>
      <c r="F18" s="31"/>
      <c r="G18" s="31"/>
      <c r="H18" s="40" t="str">
        <f t="shared" si="0"/>
        <v/>
      </c>
      <c r="I18" s="66" t="str">
        <f t="shared" si="3"/>
        <v/>
      </c>
      <c r="J18" s="27" t="str">
        <f t="shared" si="1"/>
        <v/>
      </c>
      <c r="K18" s="22" t="str">
        <f t="shared" si="2"/>
        <v/>
      </c>
      <c r="L18" s="47" t="str">
        <f>IF(G18="","",K18*IF(sector="Meubel",Premie_excedent_meubel,IF(sector="Houthandel",Premie_excedent_houthandel)))</f>
        <v/>
      </c>
      <c r="M18" s="19"/>
      <c r="N18" s="4"/>
      <c r="O18" s="4"/>
      <c r="P18" s="4"/>
      <c r="S18" s="14"/>
      <c r="T18" s="14"/>
      <c r="U18" s="14"/>
    </row>
    <row r="19" spans="1:21" x14ac:dyDescent="0.35">
      <c r="A19" s="4" t="str">
        <f t="shared" si="4"/>
        <v/>
      </c>
      <c r="B19" s="37"/>
      <c r="C19" s="44"/>
      <c r="D19" s="35"/>
      <c r="E19" s="44"/>
      <c r="F19" s="31"/>
      <c r="G19" s="31"/>
      <c r="H19" s="40" t="str">
        <f t="shared" si="0"/>
        <v/>
      </c>
      <c r="I19" s="66" t="str">
        <f t="shared" si="3"/>
        <v/>
      </c>
      <c r="J19" s="27" t="str">
        <f t="shared" si="1"/>
        <v/>
      </c>
      <c r="K19" s="22" t="str">
        <f t="shared" si="2"/>
        <v/>
      </c>
      <c r="L19" s="47" t="str">
        <f>IF(G19="","",K19*IF(sector="Meubel",Premie_excedent_meubel,IF(sector="Houthandel",Premie_excedent_houthandel)))</f>
        <v/>
      </c>
      <c r="M19" s="19"/>
      <c r="N19" s="4"/>
      <c r="O19" s="4"/>
      <c r="P19" s="4"/>
      <c r="S19" s="14"/>
      <c r="T19" s="14"/>
      <c r="U19" s="14"/>
    </row>
    <row r="20" spans="1:21" x14ac:dyDescent="0.35">
      <c r="A20" s="4" t="str">
        <f t="shared" si="4"/>
        <v/>
      </c>
      <c r="B20" s="37"/>
      <c r="C20" s="44"/>
      <c r="D20" s="35"/>
      <c r="E20" s="44"/>
      <c r="F20" s="31"/>
      <c r="G20" s="31"/>
      <c r="H20" s="40" t="str">
        <f t="shared" si="0"/>
        <v/>
      </c>
      <c r="I20" s="66" t="str">
        <f t="shared" si="3"/>
        <v/>
      </c>
      <c r="J20" s="27" t="str">
        <f t="shared" si="1"/>
        <v/>
      </c>
      <c r="K20" s="22" t="str">
        <f t="shared" si="2"/>
        <v/>
      </c>
      <c r="L20" s="47" t="str">
        <f>IF(G20="","",K20*IF(sector="Meubel",Premie_excedent_meubel,IF(sector="Houthandel",Premie_excedent_houthandel)))</f>
        <v/>
      </c>
      <c r="M20" s="19"/>
      <c r="N20" s="4"/>
      <c r="O20" s="4"/>
      <c r="P20" s="4"/>
      <c r="S20" s="14"/>
      <c r="T20" s="14"/>
      <c r="U20" s="14"/>
    </row>
    <row r="21" spans="1:21" x14ac:dyDescent="0.35">
      <c r="A21" s="4" t="str">
        <f t="shared" si="4"/>
        <v/>
      </c>
      <c r="B21" s="37"/>
      <c r="C21" s="44"/>
      <c r="D21" s="35"/>
      <c r="E21" s="44"/>
      <c r="F21" s="31"/>
      <c r="G21" s="31"/>
      <c r="H21" s="40" t="str">
        <f t="shared" si="0"/>
        <v/>
      </c>
      <c r="I21" s="66" t="str">
        <f t="shared" si="3"/>
        <v/>
      </c>
      <c r="J21" s="27" t="str">
        <f t="shared" si="1"/>
        <v/>
      </c>
      <c r="K21" s="22" t="str">
        <f t="shared" si="2"/>
        <v/>
      </c>
      <c r="L21" s="47" t="str">
        <f>IF(G21="","",K21*IF(sector="Meubel",Premie_excedent_meubel,IF(sector="Houthandel",Premie_excedent_houthandel)))</f>
        <v/>
      </c>
      <c r="M21" s="19"/>
      <c r="N21" s="4"/>
      <c r="O21" s="4"/>
      <c r="P21" s="4"/>
      <c r="S21" s="14"/>
      <c r="T21" s="14"/>
      <c r="U21" s="14"/>
    </row>
    <row r="22" spans="1:21" x14ac:dyDescent="0.35">
      <c r="A22" s="4" t="str">
        <f t="shared" si="4"/>
        <v/>
      </c>
      <c r="B22" s="37"/>
      <c r="C22" s="44"/>
      <c r="D22" s="35"/>
      <c r="E22" s="44"/>
      <c r="F22" s="31"/>
      <c r="G22" s="31"/>
      <c r="H22" s="40" t="str">
        <f t="shared" si="0"/>
        <v/>
      </c>
      <c r="I22" s="66" t="str">
        <f t="shared" si="3"/>
        <v/>
      </c>
      <c r="J22" s="27" t="str">
        <f t="shared" si="1"/>
        <v/>
      </c>
      <c r="K22" s="22" t="str">
        <f t="shared" si="2"/>
        <v/>
      </c>
      <c r="L22" s="47" t="str">
        <f>IF(G22="","",K22*IF(sector="Meubel",Premie_excedent_meubel,IF(sector="Houthandel",Premie_excedent_houthandel)))</f>
        <v/>
      </c>
      <c r="M22" s="19"/>
      <c r="N22" s="4"/>
      <c r="O22" s="4"/>
      <c r="P22" s="4"/>
      <c r="S22" s="14"/>
      <c r="T22" s="14"/>
      <c r="U22" s="14"/>
    </row>
    <row r="23" spans="1:21" x14ac:dyDescent="0.35">
      <c r="A23" s="4" t="str">
        <f t="shared" si="4"/>
        <v/>
      </c>
      <c r="B23" s="37"/>
      <c r="C23" s="44"/>
      <c r="D23" s="35"/>
      <c r="E23" s="44"/>
      <c r="F23" s="31"/>
      <c r="G23" s="31"/>
      <c r="H23" s="40" t="str">
        <f t="shared" si="0"/>
        <v/>
      </c>
      <c r="I23" s="66" t="str">
        <f t="shared" si="3"/>
        <v/>
      </c>
      <c r="J23" s="27" t="str">
        <f t="shared" si="1"/>
        <v/>
      </c>
      <c r="K23" s="22" t="str">
        <f t="shared" si="2"/>
        <v/>
      </c>
      <c r="L23" s="47" t="str">
        <f>IF(G23="","",K23*IF(sector="Meubel",Premie_excedent_meubel,IF(sector="Houthandel",Premie_excedent_houthandel)))</f>
        <v/>
      </c>
      <c r="M23" s="19"/>
      <c r="N23" s="4"/>
      <c r="O23" s="4"/>
      <c r="P23" s="4"/>
      <c r="S23" s="14"/>
      <c r="T23" s="14"/>
      <c r="U23" s="14"/>
    </row>
    <row r="24" spans="1:21" x14ac:dyDescent="0.35">
      <c r="A24" s="4" t="str">
        <f t="shared" si="4"/>
        <v/>
      </c>
      <c r="B24" s="37"/>
      <c r="C24" s="44"/>
      <c r="D24" s="35"/>
      <c r="E24" s="44"/>
      <c r="F24" s="31"/>
      <c r="G24" s="31"/>
      <c r="H24" s="40" t="str">
        <f t="shared" si="0"/>
        <v/>
      </c>
      <c r="I24" s="66" t="str">
        <f t="shared" si="3"/>
        <v/>
      </c>
      <c r="J24" s="27" t="str">
        <f t="shared" si="1"/>
        <v/>
      </c>
      <c r="K24" s="22" t="str">
        <f t="shared" si="2"/>
        <v/>
      </c>
      <c r="L24" s="47" t="str">
        <f>IF(G24="","",K24*IF(sector="Meubel",Premie_excedent_meubel,IF(sector="Houthandel",Premie_excedent_houthandel)))</f>
        <v/>
      </c>
      <c r="M24" s="19"/>
      <c r="N24" s="4"/>
      <c r="O24" s="4"/>
      <c r="P24" s="4"/>
      <c r="S24" s="14"/>
      <c r="T24" s="14"/>
      <c r="U24" s="14"/>
    </row>
    <row r="25" spans="1:21" x14ac:dyDescent="0.35">
      <c r="A25" s="4" t="str">
        <f t="shared" si="4"/>
        <v/>
      </c>
      <c r="B25" s="37"/>
      <c r="C25" s="44"/>
      <c r="D25" s="35"/>
      <c r="E25" s="44"/>
      <c r="F25" s="31"/>
      <c r="G25" s="31"/>
      <c r="H25" s="40" t="str">
        <f t="shared" si="0"/>
        <v/>
      </c>
      <c r="I25" s="66" t="str">
        <f t="shared" si="3"/>
        <v/>
      </c>
      <c r="J25" s="27" t="str">
        <f t="shared" si="1"/>
        <v/>
      </c>
      <c r="K25" s="22" t="str">
        <f t="shared" si="2"/>
        <v/>
      </c>
      <c r="L25" s="47" t="str">
        <f>IF(G25="","",K25*IF(sector="Meubel",Premie_excedent_meubel,IF(sector="Houthandel",Premie_excedent_houthandel)))</f>
        <v/>
      </c>
      <c r="M25" s="19"/>
      <c r="N25" s="4"/>
      <c r="O25" s="4"/>
      <c r="P25" s="4"/>
      <c r="S25" s="14"/>
      <c r="T25" s="14"/>
      <c r="U25" s="14"/>
    </row>
    <row r="26" spans="1:21" x14ac:dyDescent="0.35">
      <c r="A26" s="4" t="str">
        <f t="shared" si="4"/>
        <v/>
      </c>
      <c r="B26" s="37"/>
      <c r="C26" s="44"/>
      <c r="D26" s="35"/>
      <c r="E26" s="44"/>
      <c r="F26" s="31"/>
      <c r="G26" s="31"/>
      <c r="H26" s="40" t="str">
        <f t="shared" si="0"/>
        <v/>
      </c>
      <c r="I26" s="66" t="str">
        <f t="shared" si="3"/>
        <v/>
      </c>
      <c r="J26" s="27" t="str">
        <f t="shared" si="1"/>
        <v/>
      </c>
      <c r="K26" s="22" t="str">
        <f t="shared" si="2"/>
        <v/>
      </c>
      <c r="L26" s="47" t="str">
        <f>IF(G26="","",K26*IF(sector="Meubel",Premie_excedent_meubel,IF(sector="Houthandel",Premie_excedent_houthandel)))</f>
        <v/>
      </c>
      <c r="M26" s="19"/>
      <c r="N26" s="4"/>
      <c r="O26" s="4"/>
      <c r="P26" s="4"/>
      <c r="S26" s="14"/>
      <c r="T26" s="14"/>
      <c r="U26" s="14"/>
    </row>
    <row r="27" spans="1:21" x14ac:dyDescent="0.35">
      <c r="A27" s="4" t="str">
        <f t="shared" si="4"/>
        <v/>
      </c>
      <c r="B27" s="37"/>
      <c r="C27" s="44"/>
      <c r="D27" s="35"/>
      <c r="E27" s="44"/>
      <c r="F27" s="31"/>
      <c r="G27" s="31"/>
      <c r="H27" s="40" t="str">
        <f t="shared" si="0"/>
        <v/>
      </c>
      <c r="I27" s="66" t="str">
        <f t="shared" si="3"/>
        <v/>
      </c>
      <c r="J27" s="27" t="str">
        <f t="shared" si="1"/>
        <v/>
      </c>
      <c r="K27" s="22" t="str">
        <f t="shared" si="2"/>
        <v/>
      </c>
      <c r="L27" s="47" t="str">
        <f>IF(G27="","",K27*IF(sector="Meubel",Premie_excedent_meubel,IF(sector="Houthandel",Premie_excedent_houthandel)))</f>
        <v/>
      </c>
      <c r="M27" s="19"/>
      <c r="N27" s="4"/>
      <c r="O27" s="4"/>
      <c r="P27" s="4"/>
      <c r="S27" s="14"/>
      <c r="T27" s="14"/>
      <c r="U27" s="14"/>
    </row>
    <row r="28" spans="1:21" x14ac:dyDescent="0.35">
      <c r="A28" s="4" t="str">
        <f t="shared" si="4"/>
        <v/>
      </c>
      <c r="B28" s="37"/>
      <c r="C28" s="44"/>
      <c r="D28" s="35"/>
      <c r="E28" s="44"/>
      <c r="F28" s="31"/>
      <c r="G28" s="31"/>
      <c r="H28" s="40" t="str">
        <f t="shared" si="0"/>
        <v/>
      </c>
      <c r="I28" s="66" t="str">
        <f t="shared" si="3"/>
        <v/>
      </c>
      <c r="J28" s="27" t="str">
        <f t="shared" si="1"/>
        <v/>
      </c>
      <c r="K28" s="22" t="str">
        <f t="shared" si="2"/>
        <v/>
      </c>
      <c r="L28" s="47" t="str">
        <f>IF(G28="","",K28*IF(sector="Meubel",Premie_excedent_meubel,IF(sector="Houthandel",Premie_excedent_houthandel)))</f>
        <v/>
      </c>
      <c r="M28" s="19"/>
      <c r="N28" s="4"/>
      <c r="O28" s="4"/>
      <c r="P28" s="4"/>
      <c r="S28" s="14"/>
      <c r="T28" s="14"/>
      <c r="U28" s="14"/>
    </row>
    <row r="29" spans="1:21" x14ac:dyDescent="0.35">
      <c r="A29" s="4" t="str">
        <f t="shared" si="4"/>
        <v/>
      </c>
      <c r="B29" s="37"/>
      <c r="C29" s="44"/>
      <c r="D29" s="35"/>
      <c r="E29" s="44"/>
      <c r="F29" s="31"/>
      <c r="G29" s="31"/>
      <c r="H29" s="40" t="str">
        <f t="shared" si="0"/>
        <v/>
      </c>
      <c r="I29" s="66" t="str">
        <f t="shared" si="3"/>
        <v/>
      </c>
      <c r="J29" s="27" t="str">
        <f t="shared" si="1"/>
        <v/>
      </c>
      <c r="K29" s="22" t="str">
        <f t="shared" si="2"/>
        <v/>
      </c>
      <c r="L29" s="47" t="str">
        <f>IF(G29="","",K29*IF(sector="Meubel",Premie_excedent_meubel,IF(sector="Houthandel",Premie_excedent_houthandel)))</f>
        <v/>
      </c>
      <c r="M29" s="19"/>
      <c r="N29" s="4"/>
      <c r="O29" s="4"/>
      <c r="P29" s="4"/>
      <c r="S29" s="14"/>
      <c r="T29" s="14"/>
      <c r="U29" s="14"/>
    </row>
    <row r="30" spans="1:21" x14ac:dyDescent="0.35">
      <c r="A30" s="4" t="str">
        <f t="shared" si="4"/>
        <v/>
      </c>
      <c r="B30" s="37"/>
      <c r="C30" s="44"/>
      <c r="D30" s="35"/>
      <c r="E30" s="44"/>
      <c r="F30" s="31"/>
      <c r="G30" s="31"/>
      <c r="H30" s="40" t="str">
        <f t="shared" si="0"/>
        <v/>
      </c>
      <c r="I30" s="66" t="str">
        <f t="shared" si="3"/>
        <v/>
      </c>
      <c r="J30" s="27" t="str">
        <f t="shared" si="1"/>
        <v/>
      </c>
      <c r="K30" s="22" t="str">
        <f t="shared" si="2"/>
        <v/>
      </c>
      <c r="L30" s="47" t="str">
        <f>IF(G30="","",K30*IF(sector="Meubel",Premie_excedent_meubel,IF(sector="Houthandel",Premie_excedent_houthandel)))</f>
        <v/>
      </c>
      <c r="M30" s="19"/>
      <c r="N30" s="4"/>
      <c r="O30" s="4"/>
      <c r="P30" s="4"/>
      <c r="S30" s="14"/>
      <c r="T30" s="14"/>
      <c r="U30" s="14"/>
    </row>
    <row r="31" spans="1:21" x14ac:dyDescent="0.35">
      <c r="A31" s="4" t="str">
        <f t="shared" si="4"/>
        <v/>
      </c>
      <c r="B31" s="37"/>
      <c r="C31" s="44"/>
      <c r="D31" s="35"/>
      <c r="E31" s="44"/>
      <c r="F31" s="31"/>
      <c r="G31" s="31"/>
      <c r="H31" s="40" t="str">
        <f t="shared" si="0"/>
        <v/>
      </c>
      <c r="I31" s="66" t="str">
        <f t="shared" si="3"/>
        <v/>
      </c>
      <c r="J31" s="27" t="str">
        <f t="shared" si="1"/>
        <v/>
      </c>
      <c r="K31" s="22" t="str">
        <f t="shared" si="2"/>
        <v/>
      </c>
      <c r="L31" s="47" t="str">
        <f>IF(G31="","",K31*IF(sector="Meubel",Premie_excedent_meubel,IF(sector="Houthandel",Premie_excedent_houthandel)))</f>
        <v/>
      </c>
      <c r="M31" s="19"/>
      <c r="N31" s="4"/>
      <c r="O31" s="4"/>
      <c r="P31" s="4"/>
      <c r="S31" s="14"/>
      <c r="T31" s="14"/>
      <c r="U31" s="14"/>
    </row>
    <row r="32" spans="1:21" x14ac:dyDescent="0.35">
      <c r="A32" s="4" t="str">
        <f t="shared" si="4"/>
        <v/>
      </c>
      <c r="B32" s="37"/>
      <c r="C32" s="44"/>
      <c r="D32" s="35"/>
      <c r="E32" s="44"/>
      <c r="F32" s="31"/>
      <c r="G32" s="31"/>
      <c r="H32" s="40" t="str">
        <f t="shared" si="0"/>
        <v/>
      </c>
      <c r="I32" s="66" t="str">
        <f t="shared" si="3"/>
        <v/>
      </c>
      <c r="J32" s="27" t="str">
        <f t="shared" si="1"/>
        <v/>
      </c>
      <c r="K32" s="22" t="str">
        <f t="shared" si="2"/>
        <v/>
      </c>
      <c r="L32" s="47" t="str">
        <f>IF(G32="","",K32*IF(sector="Meubel",Premie_excedent_meubel,IF(sector="Houthandel",Premie_excedent_houthandel)))</f>
        <v/>
      </c>
      <c r="M32" s="19"/>
      <c r="N32" s="4"/>
      <c r="O32" s="4"/>
      <c r="P32" s="4"/>
      <c r="S32" s="14"/>
      <c r="T32" s="14"/>
      <c r="U32" s="14"/>
    </row>
    <row r="33" spans="1:21" x14ac:dyDescent="0.35">
      <c r="A33" s="4" t="str">
        <f t="shared" si="4"/>
        <v/>
      </c>
      <c r="B33" s="37"/>
      <c r="C33" s="44"/>
      <c r="D33" s="35"/>
      <c r="E33" s="44"/>
      <c r="F33" s="31"/>
      <c r="G33" s="31"/>
      <c r="H33" s="40" t="str">
        <f t="shared" si="0"/>
        <v/>
      </c>
      <c r="I33" s="66" t="str">
        <f t="shared" si="3"/>
        <v/>
      </c>
      <c r="J33" s="27" t="str">
        <f t="shared" si="1"/>
        <v/>
      </c>
      <c r="K33" s="22" t="str">
        <f t="shared" si="2"/>
        <v/>
      </c>
      <c r="L33" s="47" t="str">
        <f>IF(G33="","",K33*IF(sector="Meubel",Premie_excedent_meubel,IF(sector="Houthandel",Premie_excedent_houthandel)))</f>
        <v/>
      </c>
      <c r="M33" s="19"/>
      <c r="N33" s="4"/>
      <c r="O33" s="4"/>
      <c r="P33" s="4"/>
      <c r="S33" s="14"/>
      <c r="T33" s="14"/>
      <c r="U33" s="14"/>
    </row>
    <row r="34" spans="1:21" x14ac:dyDescent="0.35">
      <c r="A34" s="4" t="str">
        <f t="shared" si="4"/>
        <v/>
      </c>
      <c r="B34" s="37"/>
      <c r="C34" s="44"/>
      <c r="D34" s="35"/>
      <c r="E34" s="44"/>
      <c r="F34" s="31"/>
      <c r="G34" s="31"/>
      <c r="H34" s="40" t="str">
        <f t="shared" si="0"/>
        <v/>
      </c>
      <c r="I34" s="66" t="str">
        <f t="shared" si="3"/>
        <v/>
      </c>
      <c r="J34" s="27" t="str">
        <f t="shared" si="1"/>
        <v/>
      </c>
      <c r="K34" s="22" t="str">
        <f t="shared" si="2"/>
        <v/>
      </c>
      <c r="L34" s="47" t="str">
        <f>IF(G34="","",K34*IF(sector="Meubel",Premie_excedent_meubel,IF(sector="Houthandel",Premie_excedent_houthandel)))</f>
        <v/>
      </c>
      <c r="M34" s="19"/>
      <c r="N34" s="4"/>
      <c r="O34" s="4"/>
      <c r="P34" s="4"/>
      <c r="S34" s="14"/>
      <c r="T34" s="14"/>
      <c r="U34" s="14"/>
    </row>
    <row r="35" spans="1:21" x14ac:dyDescent="0.35">
      <c r="A35" s="4" t="str">
        <f t="shared" si="4"/>
        <v/>
      </c>
      <c r="B35" s="37"/>
      <c r="C35" s="44"/>
      <c r="D35" s="35"/>
      <c r="E35" s="44"/>
      <c r="F35" s="31"/>
      <c r="G35" s="31"/>
      <c r="H35" s="40" t="str">
        <f t="shared" si="0"/>
        <v/>
      </c>
      <c r="I35" s="66" t="str">
        <f t="shared" si="3"/>
        <v/>
      </c>
      <c r="J35" s="27" t="str">
        <f t="shared" si="1"/>
        <v/>
      </c>
      <c r="K35" s="22" t="str">
        <f t="shared" si="2"/>
        <v/>
      </c>
      <c r="L35" s="47" t="str">
        <f>IF(G35="","",K35*IF(sector="Meubel",Premie_excedent_meubel,IF(sector="Houthandel",Premie_excedent_houthandel)))</f>
        <v/>
      </c>
      <c r="M35" s="19"/>
      <c r="N35" s="4"/>
      <c r="O35" s="4"/>
      <c r="P35" s="4"/>
      <c r="S35" s="14"/>
      <c r="T35" s="14"/>
      <c r="U35" s="14"/>
    </row>
    <row r="36" spans="1:21" x14ac:dyDescent="0.35">
      <c r="A36" s="4" t="str">
        <f t="shared" si="4"/>
        <v/>
      </c>
      <c r="B36" s="37"/>
      <c r="C36" s="44"/>
      <c r="D36" s="35"/>
      <c r="E36" s="44"/>
      <c r="F36" s="31"/>
      <c r="G36" s="31"/>
      <c r="H36" s="40" t="str">
        <f t="shared" si="0"/>
        <v/>
      </c>
      <c r="I36" s="66" t="str">
        <f t="shared" si="3"/>
        <v/>
      </c>
      <c r="J36" s="27" t="str">
        <f t="shared" si="1"/>
        <v/>
      </c>
      <c r="K36" s="22" t="str">
        <f t="shared" si="2"/>
        <v/>
      </c>
      <c r="L36" s="47" t="str">
        <f>IF(G36="","",K36*IF(sector="Meubel",Premie_excedent_meubel,IF(sector="Houthandel",Premie_excedent_houthandel)))</f>
        <v/>
      </c>
      <c r="M36" s="19"/>
      <c r="N36" s="4"/>
      <c r="O36" s="4"/>
      <c r="P36" s="4"/>
      <c r="S36" s="14"/>
      <c r="T36" s="14"/>
      <c r="U36" s="14"/>
    </row>
    <row r="37" spans="1:21" x14ac:dyDescent="0.35">
      <c r="A37" s="4" t="str">
        <f t="shared" si="4"/>
        <v/>
      </c>
      <c r="B37" s="37"/>
      <c r="C37" s="44"/>
      <c r="D37" s="35"/>
      <c r="E37" s="44"/>
      <c r="F37" s="31"/>
      <c r="G37" s="31"/>
      <c r="H37" s="40" t="str">
        <f t="shared" si="0"/>
        <v/>
      </c>
      <c r="I37" s="66" t="str">
        <f t="shared" si="3"/>
        <v/>
      </c>
      <c r="J37" s="27" t="str">
        <f t="shared" si="1"/>
        <v/>
      </c>
      <c r="K37" s="22" t="str">
        <f t="shared" si="2"/>
        <v/>
      </c>
      <c r="L37" s="47" t="str">
        <f>IF(G37="","",K37*IF(sector="Meubel",Premie_excedent_meubel,IF(sector="Houthandel",Premie_excedent_houthandel)))</f>
        <v/>
      </c>
      <c r="M37" s="19"/>
      <c r="N37" s="4"/>
      <c r="O37" s="4"/>
      <c r="P37" s="4"/>
      <c r="S37" s="14"/>
      <c r="T37" s="14"/>
      <c r="U37" s="14"/>
    </row>
    <row r="38" spans="1:21" x14ac:dyDescent="0.35">
      <c r="A38" s="4" t="str">
        <f t="shared" si="4"/>
        <v/>
      </c>
      <c r="B38" s="38"/>
      <c r="C38" s="45"/>
      <c r="D38" s="36"/>
      <c r="E38" s="45"/>
      <c r="F38" s="32"/>
      <c r="G38" s="32"/>
      <c r="H38" s="41" t="str">
        <f t="shared" si="0"/>
        <v/>
      </c>
      <c r="I38" s="67" t="str">
        <f t="shared" si="3"/>
        <v/>
      </c>
      <c r="J38" s="28" t="str">
        <f t="shared" si="1"/>
        <v/>
      </c>
      <c r="K38" s="24" t="str">
        <f t="shared" si="2"/>
        <v/>
      </c>
      <c r="L38" s="48" t="str">
        <f>IF(G38="","",K38*IF(sector="Meubel",Premie_excedent_meubel,IF(sector="Houthandel",Premie_excedent_houthandel)))</f>
        <v/>
      </c>
      <c r="M38" s="19"/>
      <c r="N38" s="4"/>
      <c r="O38" s="4"/>
      <c r="P38" s="4"/>
      <c r="S38" s="14"/>
      <c r="T38" s="14"/>
      <c r="U38" s="14"/>
    </row>
    <row r="39" spans="1:21" x14ac:dyDescent="0.35">
      <c r="A39" s="4"/>
      <c r="B39" s="4"/>
      <c r="C39" s="5"/>
      <c r="D39" s="6"/>
      <c r="E39" s="6"/>
      <c r="F39" s="6"/>
      <c r="G39" s="6"/>
      <c r="H39" s="6"/>
      <c r="I39" s="6"/>
      <c r="J39" s="6"/>
      <c r="K39" s="6"/>
      <c r="L39" s="49">
        <f>SUM(L9:L38)</f>
        <v>1536.4460000000001</v>
      </c>
      <c r="M39" s="6"/>
      <c r="N39" s="7"/>
      <c r="P39" s="19"/>
    </row>
    <row r="40" spans="1:21" x14ac:dyDescent="0.35">
      <c r="A40" s="4"/>
      <c r="B40" s="4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  <c r="O40" s="7"/>
      <c r="P40" s="19"/>
    </row>
    <row r="41" spans="1:21" x14ac:dyDescent="0.35">
      <c r="A41" s="4"/>
      <c r="B41" s="8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7"/>
      <c r="O41" s="7"/>
      <c r="P41" s="19"/>
    </row>
    <row r="42" spans="1:21" ht="15.5" x14ac:dyDescent="0.35">
      <c r="A42" s="4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79"/>
      <c r="M42" s="80"/>
      <c r="N42" s="80"/>
      <c r="O42" s="80"/>
      <c r="P42" s="19"/>
    </row>
    <row r="43" spans="1:2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N43" s="12"/>
      <c r="O43" s="4"/>
      <c r="P43" s="19"/>
    </row>
    <row r="44" spans="1:2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9"/>
      <c r="O44" s="4"/>
      <c r="P44" s="19"/>
    </row>
    <row r="45" spans="1:2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9"/>
      <c r="O45" s="4"/>
      <c r="P45" s="19"/>
    </row>
    <row r="46" spans="1:2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9"/>
      <c r="O46" s="4"/>
      <c r="P46" s="19"/>
    </row>
    <row r="47" spans="1:2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9"/>
      <c r="O47" s="4"/>
      <c r="P47" s="19"/>
    </row>
    <row r="48" spans="1:2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9"/>
      <c r="O48" s="4"/>
      <c r="P48" s="19"/>
    </row>
    <row r="49" spans="1:16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9"/>
      <c r="O49" s="4"/>
      <c r="P49" s="19"/>
    </row>
    <row r="50" spans="1:16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9"/>
      <c r="O50" s="4"/>
      <c r="P50" s="19"/>
    </row>
    <row r="51" spans="1:16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9"/>
      <c r="O51" s="4"/>
      <c r="P51" s="19"/>
    </row>
    <row r="52" spans="1:16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9"/>
      <c r="O52" s="4"/>
      <c r="P52" s="19"/>
    </row>
    <row r="53" spans="1:16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9"/>
      <c r="O53" s="4"/>
      <c r="P53" s="19"/>
    </row>
    <row r="54" spans="1:16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9"/>
      <c r="O54" s="4"/>
      <c r="P54" s="19"/>
    </row>
    <row r="55" spans="1:16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9"/>
      <c r="O55" s="4"/>
      <c r="P55" s="19"/>
    </row>
    <row r="56" spans="1:16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9"/>
      <c r="O56" s="4"/>
      <c r="P56" s="19"/>
    </row>
    <row r="57" spans="1:16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9"/>
      <c r="O57" s="4"/>
      <c r="P57" s="19"/>
    </row>
    <row r="58" spans="1:16" x14ac:dyDescent="0.35">
      <c r="P58" s="19"/>
    </row>
  </sheetData>
  <sheetProtection algorithmName="SHA-512" hashValue="CvnDJwotHbhYKduwsyBIpD2pTNPYkXja1JaejvkrSoSdCWRC2fEhQ5U6zahkHHea3LkkGJ1sAUgUq7dXfgVh5Q==" saltValue="k1PsnEU/2U+FjDwoz/V9nA==" spinCount="100000" sheet="1" objects="1" scenarios="1" selectLockedCells="1"/>
  <dataConsolidate/>
  <mergeCells count="5">
    <mergeCell ref="L2:O2"/>
    <mergeCell ref="L3:O3"/>
    <mergeCell ref="B2:K2"/>
    <mergeCell ref="L42:O42"/>
    <mergeCell ref="B42:K42"/>
  </mergeCells>
  <dataValidations count="2">
    <dataValidation type="list" allowBlank="1" showInputMessage="1" showErrorMessage="1" sqref="E9:E38">
      <formula1>"M,V,"</formula1>
    </dataValidation>
    <dataValidation type="list" allowBlank="1" showInputMessage="1" showErrorMessage="1" sqref="C5">
      <formula1>"Meubel, Houthandel"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FF0000"/>
  </sheetPr>
  <dimension ref="B1:C28"/>
  <sheetViews>
    <sheetView zoomScale="80" zoomScaleNormal="80" workbookViewId="0">
      <selection activeCell="C3" sqref="C3"/>
    </sheetView>
  </sheetViews>
  <sheetFormatPr defaultRowHeight="14.5" x14ac:dyDescent="0.35"/>
  <cols>
    <col min="2" max="2" width="38" customWidth="1"/>
    <col min="3" max="4" width="23.1796875" customWidth="1"/>
  </cols>
  <sheetData>
    <row r="1" spans="2:3" x14ac:dyDescent="0.35">
      <c r="B1" s="1" t="s">
        <v>28</v>
      </c>
    </row>
    <row r="3" spans="2:3" x14ac:dyDescent="0.35">
      <c r="B3" s="2" t="s">
        <v>4</v>
      </c>
      <c r="C3" s="72">
        <v>2026</v>
      </c>
    </row>
    <row r="4" spans="2:3" x14ac:dyDescent="0.35">
      <c r="B4" s="26" t="s">
        <v>5</v>
      </c>
      <c r="C4" s="71">
        <v>137800</v>
      </c>
    </row>
    <row r="5" spans="2:3" x14ac:dyDescent="0.35">
      <c r="B5" s="2" t="s">
        <v>6</v>
      </c>
      <c r="C5" s="71">
        <v>74158</v>
      </c>
    </row>
    <row r="6" spans="2:3" x14ac:dyDescent="0.35">
      <c r="B6" s="2" t="s">
        <v>23</v>
      </c>
      <c r="C6" s="69">
        <v>68</v>
      </c>
    </row>
    <row r="7" spans="2:3" x14ac:dyDescent="0.35">
      <c r="B7" s="2" t="s">
        <v>25</v>
      </c>
      <c r="C7" s="70">
        <v>0.7</v>
      </c>
    </row>
    <row r="9" spans="2:3" x14ac:dyDescent="0.35">
      <c r="B9" s="2" t="s">
        <v>29</v>
      </c>
      <c r="C9" s="73">
        <v>0.26300000000000001</v>
      </c>
    </row>
    <row r="10" spans="2:3" x14ac:dyDescent="0.35">
      <c r="B10" s="26" t="s">
        <v>30</v>
      </c>
      <c r="C10" s="74">
        <v>0.26600000000000001</v>
      </c>
    </row>
    <row r="28" ht="14.25" customHeight="1" x14ac:dyDescent="0.35"/>
  </sheetData>
  <sheetProtection algorithmName="SHA-512" hashValue="v4N8Q3XGJMPtEw0WFHuTlTU2Ge4fUzi/s6ONzcKwSVav2VZiqq7P6dSLvidJvO88Gsvsmd8ziYMwUQt5fYDEOw==" saltValue="3MlRr6vvI7K7HtuSo71ZYA==" spinCount="100000"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12</vt:i4>
      </vt:variant>
    </vt:vector>
  </HeadingPairs>
  <TitlesOfParts>
    <vt:vector size="13" baseType="lpstr">
      <vt:lpstr>Invoer en uitvoer</vt:lpstr>
      <vt:lpstr>Admin_opslag</vt:lpstr>
      <vt:lpstr>'Invoer en uitvoer'!Afdrukbereik</vt:lpstr>
      <vt:lpstr>excedentgrens</vt:lpstr>
      <vt:lpstr>maxsal</vt:lpstr>
      <vt:lpstr>normuren</vt:lpstr>
      <vt:lpstr>notajaar</vt:lpstr>
      <vt:lpstr>Pensioenrichtleeftijd</vt:lpstr>
      <vt:lpstr>perc_NP</vt:lpstr>
      <vt:lpstr>Premie_excedent_houthandel</vt:lpstr>
      <vt:lpstr>Premie_excedent_meubel</vt:lpstr>
      <vt:lpstr>sector</vt:lpstr>
      <vt:lpstr>solvabiliteitsopslag</vt:lpstr>
    </vt:vector>
  </TitlesOfParts>
  <Company>TKP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Bronsema, Klaas;Hulst, Louis van der</dc:creator>
  <cp:lastModifiedBy>Sandt, Jeske van de</cp:lastModifiedBy>
  <cp:lastPrinted>2021-02-10T13:51:25Z</cp:lastPrinted>
  <dcterms:created xsi:type="dcterms:W3CDTF">2012-09-07T08:47:03Z</dcterms:created>
  <dcterms:modified xsi:type="dcterms:W3CDTF">2026-01-22T10:59:15Z</dcterms:modified>
</cp:coreProperties>
</file>